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E:\Bosa\FDL Bosa\Informe Tatiana\Anexo\"/>
    </mc:Choice>
  </mc:AlternateContent>
  <xr:revisionPtr revIDLastSave="0" documentId="8_{691828E3-1FC8-44C1-A392-0E4CD5EF7725}" xr6:coauthVersionLast="45" xr6:coauthVersionMax="45" xr10:uidLastSave="{00000000-0000-0000-0000-000000000000}"/>
  <bookViews>
    <workbookView xWindow="-120" yWindow="-120" windowWidth="20730" windowHeight="11160" xr2:uid="{00000000-000D-0000-FFFF-FFFF00000000}"/>
  </bookViews>
  <sheets>
    <sheet name="ADICIONES" sheetId="1" r:id="rId1"/>
    <sheet name="MAS 50%" sheetId="2" r:id="rId2"/>
  </sheets>
  <definedNames>
    <definedName name="_xlnm._FilterDatabase" localSheetId="0" hidden="1">ADICIONES!$A$1:$Y$98</definedName>
    <definedName name="_xlnm._FilterDatabase" localSheetId="1" hidden="1">'MAS 50%'!$A$1:$V$29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85" i="1" l="1"/>
  <c r="M84" i="1"/>
  <c r="M83" i="1"/>
  <c r="M82" i="1"/>
  <c r="M81" i="1"/>
  <c r="M80" i="1"/>
  <c r="M79" i="1"/>
  <c r="M78" i="1"/>
  <c r="M77" i="1"/>
  <c r="M76" i="1"/>
  <c r="M75" i="1"/>
  <c r="M74" i="1"/>
  <c r="M73" i="1"/>
  <c r="M72" i="1"/>
  <c r="M71" i="1"/>
  <c r="M86" i="1"/>
  <c r="W86" i="1" s="1"/>
  <c r="M14" i="1"/>
  <c r="W3" i="1"/>
  <c r="W4" i="1"/>
  <c r="W5" i="1"/>
  <c r="W6" i="1"/>
  <c r="W7" i="1"/>
  <c r="W8" i="1"/>
  <c r="W9" i="1"/>
  <c r="W10" i="1"/>
  <c r="W11" i="1"/>
  <c r="W12" i="1"/>
  <c r="W13"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2" i="1"/>
  <c r="T86" i="1"/>
  <c r="T71" i="1"/>
  <c r="T72" i="1"/>
  <c r="T73" i="1"/>
  <c r="T74" i="1"/>
  <c r="T75" i="1"/>
  <c r="T76" i="1"/>
  <c r="T77" i="1"/>
  <c r="T78" i="1"/>
  <c r="T79" i="1"/>
  <c r="T80" i="1"/>
  <c r="T81" i="1"/>
  <c r="T82" i="1"/>
  <c r="T83" i="1"/>
  <c r="T84" i="1"/>
  <c r="T85" i="1"/>
  <c r="T70" i="1"/>
  <c r="Q86" i="1"/>
  <c r="Q71" i="1"/>
  <c r="Q72" i="1"/>
  <c r="Q73" i="1"/>
  <c r="Q74" i="1"/>
  <c r="Q75" i="1"/>
  <c r="Q76" i="1"/>
  <c r="Q77" i="1"/>
  <c r="Q78" i="1"/>
  <c r="Q79" i="1"/>
  <c r="Q80" i="1"/>
  <c r="Q81" i="1"/>
  <c r="Q82" i="1"/>
  <c r="Q83" i="1"/>
  <c r="Q84" i="1"/>
  <c r="Q85" i="1"/>
  <c r="R86" i="1"/>
  <c r="S86" i="1" s="1"/>
  <c r="R71" i="1"/>
  <c r="S71" i="1" s="1"/>
  <c r="R72" i="1"/>
  <c r="S72" i="1" s="1"/>
  <c r="R73" i="1"/>
  <c r="S73" i="1" s="1"/>
  <c r="R74" i="1"/>
  <c r="S74" i="1" s="1"/>
  <c r="R75" i="1"/>
  <c r="S75" i="1" s="1"/>
  <c r="R76" i="1"/>
  <c r="S76" i="1" s="1"/>
  <c r="R77" i="1"/>
  <c r="S77" i="1" s="1"/>
  <c r="R78" i="1"/>
  <c r="S78" i="1" s="1"/>
  <c r="R79" i="1"/>
  <c r="S79" i="1" s="1"/>
  <c r="R80" i="1"/>
  <c r="S80" i="1" s="1"/>
  <c r="R81" i="1"/>
  <c r="S81" i="1" s="1"/>
  <c r="R82" i="1"/>
  <c r="S82" i="1" s="1"/>
  <c r="R83" i="1"/>
  <c r="S83" i="1" s="1"/>
  <c r="R84" i="1"/>
  <c r="S84" i="1" s="1"/>
  <c r="R85" i="1"/>
  <c r="S85" i="1" s="1"/>
  <c r="R2" i="1"/>
  <c r="S2" i="1" s="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2" i="1"/>
  <c r="R53" i="1"/>
  <c r="S53" i="1" s="1"/>
  <c r="K53" i="1"/>
  <c r="T53" i="1" s="1"/>
  <c r="U73" i="1" l="1"/>
  <c r="U85" i="1"/>
  <c r="U81" i="1"/>
  <c r="U77" i="1"/>
  <c r="U79" i="1"/>
  <c r="U75" i="1"/>
  <c r="U78" i="1"/>
  <c r="U74" i="1"/>
  <c r="U84" i="1"/>
  <c r="U72" i="1"/>
  <c r="U83" i="1"/>
  <c r="U86" i="1"/>
  <c r="U71" i="1"/>
  <c r="U82" i="1"/>
  <c r="U80" i="1"/>
  <c r="U76" i="1"/>
  <c r="U53" i="1"/>
  <c r="T68" i="1"/>
  <c r="R68" i="1"/>
  <c r="S68" i="1" s="1"/>
  <c r="T52" i="1"/>
  <c r="R7" i="1"/>
  <c r="S7" i="1" s="1"/>
  <c r="R54" i="1"/>
  <c r="S54" i="1" s="1"/>
  <c r="R29" i="1"/>
  <c r="S29" i="1" s="1"/>
  <c r="R24" i="1"/>
  <c r="S24" i="1" s="1"/>
  <c r="R55" i="1"/>
  <c r="S55" i="1" s="1"/>
  <c r="R19" i="1"/>
  <c r="S19" i="1" s="1"/>
  <c r="R20" i="1"/>
  <c r="S20" i="1" s="1"/>
  <c r="R43" i="1"/>
  <c r="S43" i="1" s="1"/>
  <c r="R21" i="1"/>
  <c r="S21" i="1" s="1"/>
  <c r="R64" i="1"/>
  <c r="S64" i="1" s="1"/>
  <c r="R10" i="1"/>
  <c r="S10" i="1" s="1"/>
  <c r="R61" i="1"/>
  <c r="S61" i="1" s="1"/>
  <c r="R15" i="1"/>
  <c r="S15" i="1" s="1"/>
  <c r="R11" i="1"/>
  <c r="S11" i="1" s="1"/>
  <c r="R32" i="1"/>
  <c r="S32" i="1" s="1"/>
  <c r="R33" i="1"/>
  <c r="S33" i="1" s="1"/>
  <c r="R42" i="1"/>
  <c r="S42" i="1" s="1"/>
  <c r="R22" i="1"/>
  <c r="S22" i="1" s="1"/>
  <c r="R4" i="1"/>
  <c r="S4" i="1" s="1"/>
  <c r="R3" i="1"/>
  <c r="S3" i="1" s="1"/>
  <c r="R31" i="1"/>
  <c r="S31" i="1" s="1"/>
  <c r="R34" i="1"/>
  <c r="S34" i="1" s="1"/>
  <c r="R65" i="1"/>
  <c r="S65" i="1" s="1"/>
  <c r="R66" i="1"/>
  <c r="S66" i="1" s="1"/>
  <c r="R44" i="1"/>
  <c r="S44" i="1" s="1"/>
  <c r="R67" i="1"/>
  <c r="S67" i="1" s="1"/>
  <c r="R45" i="1"/>
  <c r="S45" i="1" s="1"/>
  <c r="R49" i="1"/>
  <c r="S49" i="1" s="1"/>
  <c r="R50" i="1"/>
  <c r="S50" i="1" s="1"/>
  <c r="R56" i="1"/>
  <c r="S56" i="1" s="1"/>
  <c r="R12" i="1"/>
  <c r="S12" i="1" s="1"/>
  <c r="R62" i="1"/>
  <c r="S62" i="1" s="1"/>
  <c r="R35" i="1"/>
  <c r="S35" i="1" s="1"/>
  <c r="R51" i="1"/>
  <c r="S51" i="1" s="1"/>
  <c r="R13" i="1"/>
  <c r="S13" i="1" s="1"/>
  <c r="R16" i="1"/>
  <c r="S16" i="1" s="1"/>
  <c r="R46" i="1"/>
  <c r="S46" i="1" s="1"/>
  <c r="R25" i="1"/>
  <c r="S25" i="1" s="1"/>
  <c r="R36" i="1"/>
  <c r="S36" i="1" s="1"/>
  <c r="R23" i="1"/>
  <c r="S23" i="1" s="1"/>
  <c r="R57" i="1"/>
  <c r="S57" i="1" s="1"/>
  <c r="R52" i="1"/>
  <c r="S52" i="1" s="1"/>
  <c r="R8" i="1"/>
  <c r="S8" i="1" s="1"/>
  <c r="R17" i="1"/>
  <c r="S17" i="1" s="1"/>
  <c r="R47" i="1"/>
  <c r="S47" i="1" s="1"/>
  <c r="R63" i="1"/>
  <c r="S63" i="1" s="1"/>
  <c r="R14" i="1"/>
  <c r="S14" i="1" s="1"/>
  <c r="R18" i="1"/>
  <c r="S18" i="1" s="1"/>
  <c r="R5" i="1"/>
  <c r="S5" i="1" s="1"/>
  <c r="R58" i="1"/>
  <c r="S58" i="1" s="1"/>
  <c r="R48" i="1"/>
  <c r="S48" i="1" s="1"/>
  <c r="R26" i="1"/>
  <c r="S26" i="1" s="1"/>
  <c r="R69" i="1"/>
  <c r="S69" i="1" s="1"/>
  <c r="R9" i="1"/>
  <c r="S9" i="1" s="1"/>
  <c r="R30" i="1"/>
  <c r="S30" i="1" s="1"/>
  <c r="R37" i="1"/>
  <c r="S37" i="1" s="1"/>
  <c r="R27" i="1"/>
  <c r="S27" i="1" s="1"/>
  <c r="R38" i="1"/>
  <c r="S38" i="1" s="1"/>
  <c r="R39" i="1"/>
  <c r="S39" i="1" s="1"/>
  <c r="R59" i="1"/>
  <c r="S59" i="1" s="1"/>
  <c r="R60" i="1"/>
  <c r="S60" i="1" s="1"/>
  <c r="R40" i="1"/>
  <c r="S40" i="1" s="1"/>
  <c r="R41" i="1"/>
  <c r="S41" i="1" s="1"/>
  <c r="R70" i="1"/>
  <c r="S70" i="1" s="1"/>
  <c r="U70" i="1" s="1"/>
  <c r="R28" i="1"/>
  <c r="S28" i="1" s="1"/>
  <c r="R6" i="1"/>
  <c r="S6" i="1" s="1"/>
  <c r="K8" i="1"/>
  <c r="T8" i="1" s="1"/>
  <c r="T7" i="1"/>
  <c r="T54" i="1"/>
  <c r="T29" i="1"/>
  <c r="T24" i="1"/>
  <c r="T55" i="1"/>
  <c r="T19" i="1"/>
  <c r="T20" i="1"/>
  <c r="T43" i="1"/>
  <c r="T21" i="1"/>
  <c r="T64" i="1"/>
  <c r="T10" i="1"/>
  <c r="T61" i="1"/>
  <c r="T2" i="1"/>
  <c r="U2" i="1" s="1"/>
  <c r="T15" i="1"/>
  <c r="T11" i="1"/>
  <c r="T32" i="1"/>
  <c r="T33" i="1"/>
  <c r="T42" i="1"/>
  <c r="T22" i="1"/>
  <c r="T4" i="1"/>
  <c r="T3" i="1"/>
  <c r="T31" i="1"/>
  <c r="T34" i="1"/>
  <c r="T65" i="1"/>
  <c r="T66" i="1"/>
  <c r="T44" i="1"/>
  <c r="T67" i="1"/>
  <c r="T45" i="1"/>
  <c r="T49" i="1"/>
  <c r="T56" i="1"/>
  <c r="T12" i="1"/>
  <c r="T62" i="1"/>
  <c r="T35" i="1"/>
  <c r="T51" i="1"/>
  <c r="T13" i="1"/>
  <c r="T16" i="1"/>
  <c r="T46" i="1"/>
  <c r="T25" i="1"/>
  <c r="T36" i="1"/>
  <c r="T23" i="1"/>
  <c r="T57" i="1"/>
  <c r="T17" i="1"/>
  <c r="T47" i="1"/>
  <c r="T63" i="1"/>
  <c r="T14" i="1"/>
  <c r="T18" i="1"/>
  <c r="T5" i="1"/>
  <c r="T58" i="1"/>
  <c r="T48" i="1"/>
  <c r="T26" i="1"/>
  <c r="T69" i="1"/>
  <c r="T9" i="1"/>
  <c r="T30" i="1"/>
  <c r="T37" i="1"/>
  <c r="T27" i="1"/>
  <c r="T38" i="1"/>
  <c r="T39" i="1"/>
  <c r="T59" i="1"/>
  <c r="T60" i="1"/>
  <c r="T40" i="1"/>
  <c r="T41" i="1"/>
  <c r="T28" i="1"/>
  <c r="T6" i="1"/>
  <c r="K50" i="1"/>
  <c r="T50" i="1" s="1"/>
  <c r="U68" i="1" l="1"/>
  <c r="U8" i="1"/>
  <c r="U49" i="1"/>
  <c r="U32" i="1"/>
  <c r="U29" i="1"/>
  <c r="U6" i="1"/>
  <c r="U67" i="1"/>
  <c r="U3" i="1"/>
  <c r="U33" i="1"/>
  <c r="U43" i="1"/>
  <c r="U24" i="1"/>
  <c r="U20" i="1"/>
  <c r="U44" i="1"/>
  <c r="U4" i="1"/>
  <c r="U7" i="1"/>
  <c r="U23" i="1"/>
  <c r="U13" i="1"/>
  <c r="U35" i="1"/>
  <c r="U62" i="1"/>
  <c r="U36" i="1"/>
  <c r="U12" i="1"/>
  <c r="U25" i="1"/>
  <c r="U59" i="1"/>
  <c r="U37" i="1"/>
  <c r="U58" i="1"/>
  <c r="U63" i="1"/>
  <c r="U57" i="1"/>
  <c r="U46" i="1"/>
  <c r="U16" i="1"/>
  <c r="U51" i="1"/>
  <c r="U56" i="1"/>
  <c r="U65" i="1"/>
  <c r="U31" i="1"/>
  <c r="U42" i="1"/>
  <c r="U15" i="1"/>
  <c r="U10" i="1"/>
  <c r="U21" i="1"/>
  <c r="U55" i="1"/>
  <c r="U54" i="1"/>
  <c r="U41" i="1"/>
  <c r="U39" i="1"/>
  <c r="U69" i="1"/>
  <c r="U5" i="1"/>
  <c r="U47" i="1"/>
  <c r="U40" i="1"/>
  <c r="U38" i="1"/>
  <c r="U30" i="1"/>
  <c r="U18" i="1"/>
  <c r="U17" i="1"/>
  <c r="U50" i="1"/>
  <c r="U28" i="1"/>
  <c r="U60" i="1"/>
  <c r="U27" i="1"/>
  <c r="U9" i="1"/>
  <c r="U26" i="1"/>
  <c r="U48" i="1"/>
  <c r="U14" i="1"/>
  <c r="U45" i="1"/>
  <c r="U66" i="1"/>
  <c r="U34" i="1"/>
  <c r="U22" i="1"/>
  <c r="U11" i="1"/>
  <c r="U61" i="1"/>
  <c r="U64" i="1"/>
  <c r="U19" i="1"/>
  <c r="U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personal</author>
  </authors>
  <commentList>
    <comment ref="M71" authorId="0" shapeId="0" xr:uid="{00000000-0006-0000-0000-000001000000}">
      <text>
        <r>
          <rPr>
            <b/>
            <sz val="9"/>
            <color indexed="81"/>
            <rFont val="Tahoma"/>
            <family val="2"/>
          </rPr>
          <t>personal:</t>
        </r>
        <r>
          <rPr>
            <sz val="9"/>
            <color indexed="81"/>
            <rFont val="Tahoma"/>
            <family val="2"/>
          </rPr>
          <t xml:space="preserve">
2 MESES Y 27 DIAS</t>
        </r>
      </text>
    </comment>
    <comment ref="M72" authorId="0" shapeId="0" xr:uid="{00000000-0006-0000-0000-000002000000}">
      <text>
        <r>
          <rPr>
            <b/>
            <sz val="9"/>
            <color indexed="81"/>
            <rFont val="Tahoma"/>
            <family val="2"/>
          </rPr>
          <t>personal:</t>
        </r>
        <r>
          <rPr>
            <sz val="9"/>
            <color indexed="81"/>
            <rFont val="Tahoma"/>
            <family val="2"/>
          </rPr>
          <t xml:space="preserve">
2 MESES Y 27 DIAS</t>
        </r>
      </text>
    </comment>
    <comment ref="M73" authorId="0" shapeId="0" xr:uid="{00000000-0006-0000-0000-000003000000}">
      <text>
        <r>
          <rPr>
            <b/>
            <sz val="9"/>
            <color indexed="81"/>
            <rFont val="Tahoma"/>
            <family val="2"/>
          </rPr>
          <t>personal:</t>
        </r>
        <r>
          <rPr>
            <sz val="9"/>
            <color indexed="81"/>
            <rFont val="Tahoma"/>
            <family val="2"/>
          </rPr>
          <t xml:space="preserve">
2 MESES Y 27 DIAS</t>
        </r>
      </text>
    </comment>
    <comment ref="M74" authorId="0" shapeId="0" xr:uid="{00000000-0006-0000-0000-000004000000}">
      <text>
        <r>
          <rPr>
            <b/>
            <sz val="9"/>
            <color indexed="81"/>
            <rFont val="Tahoma"/>
            <family val="2"/>
          </rPr>
          <t>personal:</t>
        </r>
        <r>
          <rPr>
            <sz val="9"/>
            <color indexed="81"/>
            <rFont val="Tahoma"/>
            <family val="2"/>
          </rPr>
          <t xml:space="preserve">
2 MESES Y 27 DIAS</t>
        </r>
      </text>
    </comment>
    <comment ref="M75" authorId="0" shapeId="0" xr:uid="{00000000-0006-0000-0000-000005000000}">
      <text>
        <r>
          <rPr>
            <b/>
            <sz val="9"/>
            <color indexed="81"/>
            <rFont val="Tahoma"/>
            <family val="2"/>
          </rPr>
          <t>personal:</t>
        </r>
        <r>
          <rPr>
            <sz val="9"/>
            <color indexed="81"/>
            <rFont val="Tahoma"/>
            <family val="2"/>
          </rPr>
          <t xml:space="preserve">
2 MESES Y 27 DIAS</t>
        </r>
      </text>
    </comment>
    <comment ref="M76" authorId="0" shapeId="0" xr:uid="{00000000-0006-0000-0000-000006000000}">
      <text>
        <r>
          <rPr>
            <b/>
            <sz val="9"/>
            <color indexed="81"/>
            <rFont val="Tahoma"/>
            <family val="2"/>
          </rPr>
          <t>personal:</t>
        </r>
        <r>
          <rPr>
            <sz val="9"/>
            <color indexed="81"/>
            <rFont val="Tahoma"/>
            <family val="2"/>
          </rPr>
          <t xml:space="preserve">
2 MESES Y 27 DIAS</t>
        </r>
      </text>
    </comment>
    <comment ref="M77" authorId="0" shapeId="0" xr:uid="{00000000-0006-0000-0000-000007000000}">
      <text>
        <r>
          <rPr>
            <b/>
            <sz val="9"/>
            <color indexed="81"/>
            <rFont val="Tahoma"/>
            <family val="2"/>
          </rPr>
          <t>personal:</t>
        </r>
        <r>
          <rPr>
            <sz val="9"/>
            <color indexed="81"/>
            <rFont val="Tahoma"/>
            <family val="2"/>
          </rPr>
          <t xml:space="preserve">
2 MESES Y 27 DIAS</t>
        </r>
      </text>
    </comment>
    <comment ref="M78" authorId="0" shapeId="0" xr:uid="{00000000-0006-0000-0000-000008000000}">
      <text>
        <r>
          <rPr>
            <b/>
            <sz val="9"/>
            <color indexed="81"/>
            <rFont val="Tahoma"/>
            <family val="2"/>
          </rPr>
          <t>personal:</t>
        </r>
        <r>
          <rPr>
            <sz val="9"/>
            <color indexed="81"/>
            <rFont val="Tahoma"/>
            <family val="2"/>
          </rPr>
          <t xml:space="preserve">
2 MESES Y 27 DIAS</t>
        </r>
      </text>
    </comment>
    <comment ref="M79" authorId="0" shapeId="0" xr:uid="{00000000-0006-0000-0000-000009000000}">
      <text>
        <r>
          <rPr>
            <b/>
            <sz val="9"/>
            <color indexed="81"/>
            <rFont val="Tahoma"/>
            <family val="2"/>
          </rPr>
          <t>personal:</t>
        </r>
        <r>
          <rPr>
            <sz val="9"/>
            <color indexed="81"/>
            <rFont val="Tahoma"/>
            <family val="2"/>
          </rPr>
          <t xml:space="preserve">
2 MESES Y 27 DIAS</t>
        </r>
      </text>
    </comment>
    <comment ref="M80" authorId="0" shapeId="0" xr:uid="{00000000-0006-0000-0000-00000A000000}">
      <text>
        <r>
          <rPr>
            <b/>
            <sz val="9"/>
            <color indexed="81"/>
            <rFont val="Tahoma"/>
            <family val="2"/>
          </rPr>
          <t>personal:</t>
        </r>
        <r>
          <rPr>
            <sz val="9"/>
            <color indexed="81"/>
            <rFont val="Tahoma"/>
            <family val="2"/>
          </rPr>
          <t xml:space="preserve">
2 MESES Y 27 DIAS</t>
        </r>
      </text>
    </comment>
    <comment ref="M81" authorId="0" shapeId="0" xr:uid="{00000000-0006-0000-0000-00000B000000}">
      <text>
        <r>
          <rPr>
            <b/>
            <sz val="9"/>
            <color indexed="81"/>
            <rFont val="Tahoma"/>
            <family val="2"/>
          </rPr>
          <t>personal:</t>
        </r>
        <r>
          <rPr>
            <sz val="9"/>
            <color indexed="81"/>
            <rFont val="Tahoma"/>
            <family val="2"/>
          </rPr>
          <t xml:space="preserve">
2 MESES Y 27 DIAS</t>
        </r>
      </text>
    </comment>
    <comment ref="M82" authorId="0" shapeId="0" xr:uid="{00000000-0006-0000-0000-00000C000000}">
      <text>
        <r>
          <rPr>
            <b/>
            <sz val="9"/>
            <color indexed="81"/>
            <rFont val="Tahoma"/>
            <family val="2"/>
          </rPr>
          <t>personal:</t>
        </r>
        <r>
          <rPr>
            <sz val="9"/>
            <color indexed="81"/>
            <rFont val="Tahoma"/>
            <family val="2"/>
          </rPr>
          <t xml:space="preserve">
2 MESES Y 27 DIAS</t>
        </r>
      </text>
    </comment>
    <comment ref="M83" authorId="0" shapeId="0" xr:uid="{00000000-0006-0000-0000-00000D000000}">
      <text>
        <r>
          <rPr>
            <b/>
            <sz val="9"/>
            <color indexed="81"/>
            <rFont val="Tahoma"/>
            <family val="2"/>
          </rPr>
          <t>personal:</t>
        </r>
        <r>
          <rPr>
            <sz val="9"/>
            <color indexed="81"/>
            <rFont val="Tahoma"/>
            <family val="2"/>
          </rPr>
          <t xml:space="preserve">
2 MESES Y 27 DIAS</t>
        </r>
      </text>
    </comment>
    <comment ref="M84" authorId="0" shapeId="0" xr:uid="{00000000-0006-0000-0000-00000E000000}">
      <text>
        <r>
          <rPr>
            <b/>
            <sz val="9"/>
            <color indexed="81"/>
            <rFont val="Tahoma"/>
            <family val="2"/>
          </rPr>
          <t>personal:</t>
        </r>
        <r>
          <rPr>
            <sz val="9"/>
            <color indexed="81"/>
            <rFont val="Tahoma"/>
            <family val="2"/>
          </rPr>
          <t xml:space="preserve">
2 MESES Y 27 DIAS</t>
        </r>
      </text>
    </comment>
    <comment ref="M85" authorId="0" shapeId="0" xr:uid="{00000000-0006-0000-0000-00000F000000}">
      <text>
        <r>
          <rPr>
            <b/>
            <sz val="9"/>
            <color indexed="81"/>
            <rFont val="Tahoma"/>
            <family val="2"/>
          </rPr>
          <t>personal:</t>
        </r>
        <r>
          <rPr>
            <sz val="9"/>
            <color indexed="81"/>
            <rFont val="Tahoma"/>
            <family val="2"/>
          </rPr>
          <t xml:space="preserve">
2 MESES Y 27 DIAS</t>
        </r>
      </text>
    </comment>
    <comment ref="M86" authorId="0" shapeId="0" xr:uid="{00000000-0006-0000-0000-000010000000}">
      <text>
        <r>
          <rPr>
            <b/>
            <sz val="9"/>
            <color indexed="81"/>
            <rFont val="Tahoma"/>
            <family val="2"/>
          </rPr>
          <t>personal:</t>
        </r>
        <r>
          <rPr>
            <sz val="9"/>
            <color indexed="81"/>
            <rFont val="Tahoma"/>
            <family val="2"/>
          </rPr>
          <t xml:space="preserve">
2 MESES Y 27 DIAS</t>
        </r>
      </text>
    </comment>
  </commentList>
</comments>
</file>

<file path=xl/sharedStrings.xml><?xml version="1.0" encoding="utf-8"?>
<sst xmlns="http://schemas.openxmlformats.org/spreadsheetml/2006/main" count="1111" uniqueCount="369">
  <si>
    <t>AREA</t>
  </si>
  <si>
    <t>No CONTRATO</t>
  </si>
  <si>
    <t>VIGENCIA</t>
  </si>
  <si>
    <t>TIPO DE CONTRATO</t>
  </si>
  <si>
    <t>No DE PROCESO DE SELECCIÓN</t>
  </si>
  <si>
    <t>CONTRATISTA</t>
  </si>
  <si>
    <t>CESIONARIO 1</t>
  </si>
  <si>
    <t>CESIONARIO 2</t>
  </si>
  <si>
    <t>OBJETO DEL CONTRATO</t>
  </si>
  <si>
    <t>FECHA DE INICIO</t>
  </si>
  <si>
    <t>PLAZO (Días)</t>
  </si>
  <si>
    <t>FECHA DE TERMINACION</t>
  </si>
  <si>
    <t>PRÓRROGA (MESES)</t>
  </si>
  <si>
    <t>FECHA DE TERMINACION  CON PRORROGA</t>
  </si>
  <si>
    <t>VALOR INICIAL</t>
  </si>
  <si>
    <t>VALOR DISPONIBLE</t>
  </si>
  <si>
    <t xml:space="preserve">VALOR DE LA ADICIÓN  </t>
  </si>
  <si>
    <t>VR DIA</t>
  </si>
  <si>
    <t>DIAS RESTANTES</t>
  </si>
  <si>
    <t>VALOR TOTAL CON ADICIONES</t>
  </si>
  <si>
    <t>ESTADO DEL CONTRATO</t>
  </si>
  <si>
    <t>ARCHIVO</t>
  </si>
  <si>
    <t>CONTRATO DE PRESTACION DE SERVICIOS DE APOYO A LA GESTION</t>
  </si>
  <si>
    <t>FDLB-CD-003-2019</t>
  </si>
  <si>
    <t>HILDA LEONOR SILVA MALAGON</t>
  </si>
  <si>
    <t>-</t>
  </si>
  <si>
    <t>PRESTAR LOS SERVICIOS DE APOYO A LOS ARCHIVOS DE GESTION DE LA ENTIDAD EN LA IMPLEMENTACIÓN DE LOS PROCESOS DE CALASIFICACIÓN , ORDENACIÓN, SELECCIÓN NATURAL , FOLIACIÓN , IDENTIFICACIÓN , LEVANTAMIENTO DE INVENTARIOS, ALMACENAMIENTO Y APLICACION DE PROTOCOLOS DE ELIMINACIÓN Y TRASNFERENCIAS DOCUMENTALES.</t>
  </si>
  <si>
    <t>EN EJECUCIÓN</t>
  </si>
  <si>
    <t>FDLB-CD-006-2019</t>
  </si>
  <si>
    <t>YEIMIN EMILIA AMAYA</t>
  </si>
  <si>
    <t>MALKA IRINA GOMEZ RODRIGUEZ</t>
  </si>
  <si>
    <t>PRESTAR LOS SERVICIOS DE APOYO A LOS ARCHIVOS DE GESTION DE LA ENTIDAD EN LA IMPLEMENTACION DE LOS PROCESOS DE CLASIFICACION, ORDENACION, SELECCION NATURAL , FOLIACION , IDENTIFICACION, LEVANTAMIENTO  DE INVENTARIOS , ALMACENAMIENTO Y APLICACION DE PROTOCOLOS DE ELIMINACION Y TRASNFERENCIAS DOCUMENTALES.</t>
  </si>
  <si>
    <t>CONTRATACIÓN</t>
  </si>
  <si>
    <t>CONTRATO DE PRESTACION DE SERVICIOS PROFESIONALES</t>
  </si>
  <si>
    <t>PLANEACIÓN</t>
  </si>
  <si>
    <t>FDLB-CD-011-2019</t>
  </si>
  <si>
    <t>HELMER OSWALDO LOPEZ RODRIGUEZ</t>
  </si>
  <si>
    <t>EL CONTRATISTA SE OBLIGA PARA CON EL FONDO DE DESARROLLO LOCAL DE BOSA A PRESTAR SUS SERVICIOS PROFESIONALES PARA APOYAR AL ÁREA DE DESARROLLO LOCAL - PLANEACIÓN.</t>
  </si>
  <si>
    <t>DESPACHO</t>
  </si>
  <si>
    <t>FDLB-CD-013-2019</t>
  </si>
  <si>
    <t>MONICA LILIANA DEL VILLAR CALLEJAS</t>
  </si>
  <si>
    <t>EL CONTRATISTA SE OBLIGA CON EL FONDO A PRESTAR SUS SERVICIOS TÉCNICOS EN EL DESPACHO DEL ALCALDE LOCAL DE BOSA, GESTIONANDO LA DOCUMENTACIÓN Y REALIZANDO LAS ACTIVIDADES OPERATIVAS PROPIAS DEL MISMO.</t>
  </si>
  <si>
    <t>FDLB-CD-014-2019</t>
  </si>
  <si>
    <t>JULIO ANDRES BAUTISTA ALBARRACIN</t>
  </si>
  <si>
    <t>EL CONTRATISTA SE OBLIGA PARA CON EL FONDO A PRESTAR SUS SERVICIOS DE APOYO Y SOPORTE EN LA PLATAFORMA DEL SECOP II MEDIANTE LABORES TÉCNICAS Y ADMINISTRATIVAS EN EL ÁREA DE CONTRATACIÓN DE GESTIÓN DEL DESARROLLO LOCAL DE LA ALCALDIA LOCAL DE BOSA.</t>
  </si>
  <si>
    <t>FDLB-CD-016-2019</t>
  </si>
  <si>
    <t>JUAN STEVENS RAMIREZ PIÑEROS</t>
  </si>
  <si>
    <t>EL CONTRATISTA SE OBLIGA PARA CON EL FONDO A PRESTAR LOS SERVICIOS PROFESIONALES EN EL ÁREA PLANEACIÓN LOCAL , PARA ADELANTAR LA FORMULACIÓN , APOYO A LA SUPERVISIÓN ,SEGUIMIENTO Y EVALUACIÓN DE LOS PROYECTOS DE LA LINEA DE INVERSIÓN 1342 Y LOS DEMÁS PROYECTOS ASIGNADOS POR EL ALCALDE LOCAL.</t>
  </si>
  <si>
    <t>CONDUCTOR</t>
  </si>
  <si>
    <t>FDLB-CD-017-2019</t>
  </si>
  <si>
    <t>JOHN FREDY SILVA LOZANO</t>
  </si>
  <si>
    <t>APOYAR LA CONDUCCIÓN DE LOS VEHÍCULOS DE  LA ALCALDIA LOCAL DE ACUERDO CON LAS INSTRUCCIONES IMPARTIDAS POR EL ALCALDE LOCAL Y VELAR POR EL 100% DEL USO  DE LOS VEHÍCULOS EN ACTIVIDADES PROPIAS DE LA ADMINISTRACIÓN LOCAL .</t>
  </si>
  <si>
    <t>FDLB-CD-021-2019</t>
  </si>
  <si>
    <t>JOSE ORLANDO RUIZ GARCIA</t>
  </si>
  <si>
    <t>APOYAR LA CONDUCCION DE LOS VEHICULOS DE  LA ALCALDIA LOCAL DE ACUERDO CON LAS INSTRUCCIONES IMPARTIDAS POR EL ALCALDE LOCAL Y VELAR POR EL 100% DEL USO  DE LOS VEHICULOS EN ACTIVIDADES PROPIAS DE LA ADMINISTRACION LOCAL .</t>
  </si>
  <si>
    <t>OXP</t>
  </si>
  <si>
    <t>FDLB-CD-022-2019</t>
  </si>
  <si>
    <t>DARIO FERNANDO MONTERO SANCHEZ</t>
  </si>
  <si>
    <t>EL CONTRATISTA SE OBLIGA A PRESTAR SUS SERVICIOS PROFESIONALES COMO ABOGADO PARA REALIZAR EL SEGUIMIENTO , LIQUIDACION, DEPURACION Y CONSOLIDACION DE LA INFORMACION DE LAS OBLIGACIONES POR PAGAR VIGENTES , A CARGO DE LA ALCALDIA LOCAL DE BOSA .</t>
  </si>
  <si>
    <t>FDLB-CD-023-2019</t>
  </si>
  <si>
    <t>JESUS ADOLFO GUTIERREZ CHAPARRO</t>
  </si>
  <si>
    <t>RIESGO</t>
  </si>
  <si>
    <t>FDLB-CD-025-2019</t>
  </si>
  <si>
    <t>SANDRA MILENA SANCHEZ GAMBA</t>
  </si>
  <si>
    <t>PRESTAR SUS SERVICIOS PROFESIONALES EN LA PREVENCION,GESTION,Y ATENCION DE LOS RIESGOS EN LA LOCALIDAD DE BOSA.</t>
  </si>
  <si>
    <t>POLICIVO</t>
  </si>
  <si>
    <t>EL CONTRATISTA SE OBLIGA CON EL FONDO PARA APOYAR JURIDICAMENTE LA EJECUCION DE LAS ACCIONES REQUERIDAS PARA LA  DEPURACION DE LAS ACTUACIONES ADMINISTRATIVAS QUE CURSAN EN LA ALCALDIA LOCAL DE BOSA .</t>
  </si>
  <si>
    <t>FDLB-CD-032-2019</t>
  </si>
  <si>
    <t>FERNANDO ANDRÉS CARVAJAL MOLINA</t>
  </si>
  <si>
    <t>EL CONTRATISTA SE OBLIGA PARA CON EL FONDO  A PRESTAR SUS SERVICIOS PROFESIONALES DE ABOGADO, PARA APOYAR EL PUNTO DE ATENCIÓN AL CONSUMIDOR EN EL MARCO DEL PROYECTO CASAS DEL CONSUMIDOR, AL SERVICIO DE LOS CONSUMIDORES, PROVEEDORES Y DE LA COMUNIDAD EN GENERAL DE LA LOCALIDAD DE BOSA.</t>
  </si>
  <si>
    <t>FDLB-CD-035-2019</t>
  </si>
  <si>
    <t>GINA  PALOMINO REYES</t>
  </si>
  <si>
    <t>INGRID PAOLA PUENTES CEDEÑO</t>
  </si>
  <si>
    <t xml:space="preserve">CARLOS ANDRES PEÑA GONZALEZ </t>
  </si>
  <si>
    <t>ALMACEN</t>
  </si>
  <si>
    <t>FDLB-CD-037-2019</t>
  </si>
  <si>
    <t>EMERSON  RIVERA CORTES</t>
  </si>
  <si>
    <t>APOYAR ADMINISTRATIVA Y OPERATIVAMENTE AL AREA DEL ALMACEN DEL FDLB , EN LO RELACIONADO AL TRAMITE DE LOS PROCESOS Y PROCEDIMIENTOS A CARGO DE ESTA OFICINA , EL LEVANTAMIENTO Y VERIFICACION DE INVENTARIOS DE LOS BIENES DE PROPIEDAD O BAJO CUSTODIA DEL FONDO DE DESARROLLO LOCAL DE BOSA.</t>
  </si>
  <si>
    <t>INFRAESTRUCTURA</t>
  </si>
  <si>
    <t>CDI</t>
  </si>
  <si>
    <t>FDLB-CD-041-2019</t>
  </si>
  <si>
    <t>LUZ CONSUELO FERNANDEZ CARDENAS</t>
  </si>
  <si>
    <t>PRESTAR SUS SERVICIOS PARA APOYAR AL 100% DEL PROCESO DE RADICACION Y DISTRIBUCION DE LA CORRESPONDENCIA , ASI COMO LA ATENCION EN LA VENTANILLA CDI DE LAS INSPECCIONES DE POLICIA DE LA ALCALDIA LOCAL DE BOSA</t>
  </si>
  <si>
    <t>FDLB-CD-042-2019</t>
  </si>
  <si>
    <t>MAYNER  ARDILA VARGAS</t>
  </si>
  <si>
    <t>EL CONTRATISTA SE OBLIGA PARA CON EL FONDO  A RESTAR SUS SERVICIOS PROFESIONALES DE ABOGADO, PARA APOYAR EL PUNTO DE ATENCIÓN AL CONSUMIDOR EN EL MARCO DEL PROYECTO CASAS DEL CONSUMIDOR, AL SERVICIO DE LOS CONSUMIDORES, PROVEEDORES Y DE LA COMUNIDAD EN GENERAL DE LA LOCALIDAD DE BOSA.</t>
  </si>
  <si>
    <t>INSPECCIONES</t>
  </si>
  <si>
    <t>FDLB-CD-043-2019</t>
  </si>
  <si>
    <t>YUDY STELLA FONSECA RICO</t>
  </si>
  <si>
    <t>EL CONTRATISTA SE OBLIGA CON EL FONDO PARA APOYAR JURIDICAMENTE LA EJECUCION DE LAS ACCIONES REQUERIDAS PARA EL TRAMITE E IMPULSO PROCESAL DE LAS ACTUACIONES CONTRAVENCIONALES Y/O QUERELLAS QUE CURSEN EN LAS INSPECCIONES DE  POLICIA DE LA LOCALIDAD DE BOSA .</t>
  </si>
  <si>
    <t>FDLB-CD-044-2019</t>
  </si>
  <si>
    <t>CESAR AUGUSTO CASAS PACHECO</t>
  </si>
  <si>
    <t>JAL</t>
  </si>
  <si>
    <t>FDLB-CD-048-2019</t>
  </si>
  <si>
    <t>EDNA CAROLINA ARANGO CORREA</t>
  </si>
  <si>
    <t>EL CONTRATISTA SE OBLIGA PARA CON EL FONDO DE DESARROLLO LOCAL DE BOSA A PRESTAR SUS SERVICIOS DE APOYO A LA GESTION EN LAS ACTIVIDADES QUE SE GENEREN EN LA JUNTA ADMINISTRADORA LOCAL DE BOSA.</t>
  </si>
  <si>
    <t>CONTABILIDAD</t>
  </si>
  <si>
    <t>FDLB-CD-050-2019</t>
  </si>
  <si>
    <t>FREDDY ANDRES ARANGO RODRIGUEZ</t>
  </si>
  <si>
    <t>EL CONTRATISTA SE OBLIGA  CON EL FONDO A PRESTAR SUS SERVICIOS DE APOYO PARA LOS TRAMITES DE PAGO , LIQUIDACION, CONCILIACION , Y ENTREGA DE INFORMES EN LA OFICINA DE CONTABILIDAD DEL FONDO DE DESARROLLO LOCAL DE BOSA .</t>
  </si>
  <si>
    <t>APOYO ADMTVO</t>
  </si>
  <si>
    <t>FDLB-CD-051-2019</t>
  </si>
  <si>
    <t>MARTHA CECILIA SALAZAR TERREROS</t>
  </si>
  <si>
    <t>APOYO A LA GESTIÓN MEDIANTE LABORES TÉCNICAS Y ADMINISTRATIVAS EN EL AGDL</t>
  </si>
  <si>
    <t>FDLB-CD-052-2019</t>
  </si>
  <si>
    <t>RAUL ARCADIO FORERO MARTINEZ</t>
  </si>
  <si>
    <t>EL CONTRATISTA SE OBLIGA A PRESTAR SUS SERVICIOS DE APOYO TECNICO PARA APOYAR EL LEVANTAMIENTO , IDENTIFICACION, VERIFICACION Y ENTREGA DEL INVENTARIO FISICO EN EL AREA DE GESTION DE DESARROLLO LOCAL -ALMACEN DE LA ALCALDIA LOCAL DE BOSA. ASI COMO ACOMPAÑAR LOS PROCESOS DE REGISTRO , VERIFICACION , RECEPCION , SEGUIMIENTO , BAJA Y REMATE DE LOS BIENES PROPIEDAD DE EL FDLB.</t>
  </si>
  <si>
    <t>FDLB-CD-053-2019</t>
  </si>
  <si>
    <t>CARLOS IVAN GARCIA QUINTERO</t>
  </si>
  <si>
    <t>EL CONTRATISTA SE OBLIGA CON EL FONDO DE DESARROLLO LOCAL DE BOSA A PRESTAR SUS SERVICIOS PROFESIONALES DE APOYO DE INFRAESTRUCTURA CONSTRUCCION Y MANTENIMIENTO DE PARQUES Y ESPACIO PUBLICO .</t>
  </si>
  <si>
    <t>FDLB-CD-054-2019</t>
  </si>
  <si>
    <t>FRANKLIN  GONZALEZ PLAZAS</t>
  </si>
  <si>
    <t>EL CONTRATISTA SE OBLIGA CON EL FONDO PARA PRESTAR APOYO ASISTENCIAL EN LA GESTION DE LA ALCALDIA LOCAL DE BOSA EN EL TRAMITE DE LOS COMPARENDOS Y QUERELLAS DE CONFORMIDAD CON EL CODIGO NACIONAL DE POLICIA- LEY 1801 DE 2016.</t>
  </si>
  <si>
    <t>SUBSIDIO C</t>
  </si>
  <si>
    <t>FDLB-CD-058-2019</t>
  </si>
  <si>
    <t>ANDREA LILIANA VARGAS TRIANA</t>
  </si>
  <si>
    <t>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t>
  </si>
  <si>
    <t>FDLB-CD-059-2019</t>
  </si>
  <si>
    <t>MABEL CONSUELO HERRERA HERNANDEZ</t>
  </si>
  <si>
    <t>FDLB-CD-064-2019</t>
  </si>
  <si>
    <t>MARIA ANGELICA GARZON VERA</t>
  </si>
  <si>
    <t>CARLOS EDUARDO CASTRO ORTIZ</t>
  </si>
  <si>
    <t>APOYAR AL FONDO DE DESARROLLO LOCAL DE BOSA , EN EL PROCESO DE LIQUIDACION DE CONTRATOS Y/O CONVENIOS REALIZANDO LA REVISION TECNICA, ADMNISTRATIVA Y FINANCIERA RESPECTIVA.</t>
  </si>
  <si>
    <t>FDLB-CD-067-2019</t>
  </si>
  <si>
    <t>YENNY PAOLA LEON ROMERO</t>
  </si>
  <si>
    <t>FDLB-CD-069-2019</t>
  </si>
  <si>
    <t>SANDRA PATRICIA GONZALEZ GONZALEZ</t>
  </si>
  <si>
    <t xml:space="preserve">PARTICIPACIÓN </t>
  </si>
  <si>
    <t>FDLB-CD-070-2019</t>
  </si>
  <si>
    <t>DAVID  CASTAÑO CHIGUASUQUE</t>
  </si>
  <si>
    <t xml:space="preserve">ENRIQUE ESCOBAR JIMÉNEZ </t>
  </si>
  <si>
    <t>EL CONTRATISTA SE OBLIGA PARA CON EL FONDO DE DESARROLLO LOLCAL DE BOSA, A PRESTAR SUS SERVICIOS PROFESIONALES COMO ENLACE ENTRE LA ADMNISTRACION LOCAL Y LOS DIFERENTES ACTORES POLITICOS Y COMUNITARIOS Y APOYAR LAS DEMAS ACTIVIDADES QUE SE GENEREN EN EL AREA DE GESTION DE DESARROLLO LOCAL - PARTICIPACION .</t>
  </si>
  <si>
    <t>FDLB-CD-083-2019</t>
  </si>
  <si>
    <t>VLAHEMIR CASTILLO JIMENEZ</t>
  </si>
  <si>
    <t xml:space="preserve"> JESUS ENRIQUE OTALORA OTALORA</t>
  </si>
  <si>
    <t>EL CONTRATISTA SE OBLIGA CON EL FONDO A PRESTAR SUS SERVICIOS PROFESIONALES PARA APOYAR EL AREA DE PLANEACION LOCAL Y REALIZAR LOS ESTUDIOS DEL SECTOR Y APOYAR LAS EVALUACIONES FINANCIERAS DE LOS PROCESOS CONTRACTUALES DE LA ALCALDIA LOCAL DE BOSA. REEMPLAZA CRP 511 DE 2019 POR CESIÓN DEL CONTRATO.</t>
  </si>
  <si>
    <t>FDLB-CD-085-2019</t>
  </si>
  <si>
    <t>ADRIANA LUCIA ESPINOSA BALLEN</t>
  </si>
  <si>
    <t>EL CONTRATISTA SE OBLIGA A PRESTAR SERVICIOS DE APOYO A LA CASA DEL CONSUMIDOR EN EL MARCO DEL PROYECTO CASAS DEL CONSUMIDOR, AL SERVICIO DE LOS CONSUMIDORES, PROVEEDORES Y DE LA COMUNIDAD EN GENERAL DE LA LOCALIDAD DE BOSA.</t>
  </si>
  <si>
    <t>FDLB-CD-089-2019</t>
  </si>
  <si>
    <t>LUX MARINELA FORERO CHIGUAZUQUE</t>
  </si>
  <si>
    <t>EL CONTRATISTA SE OBLIGA CON EL FONDO PARA APOYAR LA GESTION DOCUMENTAL DE LA ALCALDIA LOCAL DE BOSA ACOMPAÑANDO AL  EQUIPO JURIDICO DE DEPURACION EN LAS LABORES OPERATIVAS QUE GENERA EL PROCESO DE IMPULSO DE LAS ACTUALIZACIONES ADMINISTRATIVAS EXISTENTES EN LAS DIFERENTES ALCALDIAS LOCALES.</t>
  </si>
  <si>
    <t>FDLB-CD-096-2019</t>
  </si>
  <si>
    <t>JOSE GABRIEL MOLINA LAGOS</t>
  </si>
  <si>
    <t>EL CONTRATISTA SE OBLIGA CON EL FONDO PARA APOYAR TÉCNICAMENTE LAS DISTINTAS ETAPAS DE LOS PROCESOS DE COMPETENCIA DE LAS INSPECCIONES DE POLICIA DE LA LOCALIDAD DE BOSA, SEGÚN REPARTO.</t>
  </si>
  <si>
    <t>FDLB-CD-097-2019</t>
  </si>
  <si>
    <t>MARIO ALONSO MORENO MONTES</t>
  </si>
  <si>
    <t>ROMAN CASTAÑEDA</t>
  </si>
  <si>
    <t>EL CONTRATISTA SE OBLIGA PARA CON EL FONDO DE DESARROLLO LOCAL A PRESTAR SUS SERVICIOS PROFESIONALES EN EL PROCESO DE DISEÑO, IMPLEMENTACIÓN, SEGUIMIENTO Y EVALUACIÓN DE LA ESTRATÉGIA LOCAL DE EMPRENDIMIENTO, EL AGENCIAMIENTO DE LAS POLÍTICAS PÚBLICAS DEL SECTOR DE DESARROLLO ECONÓMICO Y ACOMPAÑAR LAS INSTANCIAS DE PARTICIPACIÓN QUE LE SEAN ASIGNADAS POR EL SUPERVISOR Y DEMÁS ACTIVIDADES QUE SE GENEREN EN EL ÁREA DE GESTIÓN DEL DESARROLLO LOCAL.</t>
  </si>
  <si>
    <t>FDLB-CD-111-2019</t>
  </si>
  <si>
    <t>JOSE HUMBERTO HERNANDEZ RIOS</t>
  </si>
  <si>
    <t>EL CONTRATISTA SE OBLIGA A PRESTAR SERVICIOS PROFESIONALES DE INGENIERO PARA APOYAR EL PUNTO DE ATENCION AL CONSUMIDOR EN EL MARCO DEL PROYECTO CASAS DEL CONSUMIDOR , AL SERVICIO DE LOS CONSUMIDORES, PROVEEDORES Y DE LA COMUNIDAD EN GENERAL DE  LA LOCALIDAD DE BOSA.</t>
  </si>
  <si>
    <t>FDLB-CD-112-2019</t>
  </si>
  <si>
    <t>JUAN CARLOS CALDERON AYALA</t>
  </si>
  <si>
    <t>PRESTAR SUS SERVICIOS PARA APOYAR EL 100% DEL PROCESO DE RADICACION, NOTIFICACION Y ENTREGA DE LA CORRESPONDENCIA INTERNA Y EXTERNA DE LA ALCALDIA LOCAL DE BOSA.</t>
  </si>
  <si>
    <t>FDLB-CD-122-2019</t>
  </si>
  <si>
    <t>RODIAN FREDY SALCEDO FRAGUA</t>
  </si>
  <si>
    <t>FDLB-CD-123-2019</t>
  </si>
  <si>
    <t>ANDRES  GARCIA CUVILLOS</t>
  </si>
  <si>
    <t>EL CONTRATISTA SE OBLIGA CON EL FONDO PARA APOYAR ADMINISTRATIVA Y ASISTENCIALMENTE AL REFERENTE DE SEGURIDAD DE LA ALCALDÍA LOCAL DE BOSA.</t>
  </si>
  <si>
    <t>FDLB-CD127-2019</t>
  </si>
  <si>
    <t>PEDRO AUGUSTO DEL CAMPO NEIRA</t>
  </si>
  <si>
    <t>FDLB-CD-128-2019</t>
  </si>
  <si>
    <t>ALVARO HERNANDO FORERO YEPES</t>
  </si>
  <si>
    <t>EL CONTRATISTA SE OBLIGA A PRESTAR SUS SERVICIOS DE APOYO PARA LOS TRAMITES DE PAGO , LIQUIDACION, CONCILIACION , Y ENTREGA DE INFORMES EN LA OFICINA DE CONTABILIDAD DEL FONDO DE DESARROLLO LOCAL DE BOSA .</t>
  </si>
  <si>
    <t>FDLB-CD-130-2019</t>
  </si>
  <si>
    <t>ANDREA  MUÑOZ REYES</t>
  </si>
  <si>
    <t>EL CONTRATISTA SE OBLIGA CON EL FONDO A PRESTAR SUS SERVICIOS PROFESIONALES ESPECIALIZADOS DE APOYO A LA PLANEACION ESTRATEGICA Y SEGUIMIENTO A LAS METAS DEL PLAN DE DESARROLLO LOCAL 2017-2020.</t>
  </si>
  <si>
    <t>FDLB-CD-134-2019</t>
  </si>
  <si>
    <t>CARMEN ANDREA AVELLANEDA SANTOYA</t>
  </si>
  <si>
    <t>EL CONTRATISTA SE OBLIGA PARA CON EL FONDO DE DESARROLLO LOCAL A PRESTAR SUS SERVICIOS PROFESIONALES EN EL PROCESO DE DISEÑO, IMPLEMENTACIÓN, SEGUIMIENTO Y EVALUACIÓN DE LA ESTRATÉGIA LOCAL DE EMPLEABILIDAD, EL AGENCIAMIENTO DE LAS POLÍTICAS PÚBLICAS DEL SECTOR DE DESARROLLO ECONÓMICO Y ACOMPAÑAR LAS INSTANCIAS DE PARTICIPACIÓN QUE LE SEAN ASIGNADAS POR EL SUPERVISOR Y DEMÁS ACTIVIDADES QUE SE GENEREN EN EL ÁREA DE GESTIÓN DEL DESARROLLO LOCAL.</t>
  </si>
  <si>
    <t>FDLB-CD-140-2019</t>
  </si>
  <si>
    <t>JOSE HUSDIN MUNEVAR AMORTEGUI</t>
  </si>
  <si>
    <t>FDLB-CD-141-2019</t>
  </si>
  <si>
    <t>NELSON JAVIER MENDEZ CALDAS</t>
  </si>
  <si>
    <t>FDLB-CD-148-2019</t>
  </si>
  <si>
    <t>AMANDA TERESA CUERVO RODRIGUEZ</t>
  </si>
  <si>
    <t>FDLB-CD-149-2019</t>
  </si>
  <si>
    <t>MIGUEL ANGEL GARCIA RINCON</t>
  </si>
  <si>
    <t>FDLB-CD-150-2019</t>
  </si>
  <si>
    <t>FERNEY RENE GUZMAN RINCON</t>
  </si>
  <si>
    <t>FDLB-CD-151-2019</t>
  </si>
  <si>
    <t>GERMAN ALFONSO QUINTANA</t>
  </si>
  <si>
    <t>APOYAR EL 100% DE LAS ACTIVIDADES OPERATIVAS, ADMINISTRATIVAS Y DE LOGISTICA DE LA ALCALDIA LOCAL DE BOSA QUE SE REQUIERA.</t>
  </si>
  <si>
    <t>FDLB-CD-153-2019</t>
  </si>
  <si>
    <t>DIEGO EDUARDO CANESTO ARENAS</t>
  </si>
  <si>
    <t>EL CONTRATISTA SE OBLIGA PARA CON EL FONDO A PRESTAR LOS SERVICIOS PROFESIONALES EN EL ÁREA DE PLANEACIÓN LOCAL , PARA ADELANTAR LA FORMULACIÓN, APOYO A LA SUPERVISIÓN, SEGUIMIENTO Y EVALUACIÓN DE LOS PROYECTOS DE LA LINEA DE INVERSIÓN 1244 Y LOS DEMÁS PROYECTOS ASIGNADOS POR EL ALCALDE LOCAL .</t>
  </si>
  <si>
    <t>FDLB-CD-156-2019</t>
  </si>
  <si>
    <t>WILLIAM ALBERTO SUAREZ QUESADA</t>
  </si>
  <si>
    <t>DEPORTES</t>
  </si>
  <si>
    <t>FDLB-CD-169-2019</t>
  </si>
  <si>
    <t>ALEYDA CAROLINA RUIZ ARIAS</t>
  </si>
  <si>
    <t>EL CONTRATISTA SE OBLIGA A PRESTAR SUS SERVICIOS PROFESIONALES  COMO ABOGADO EN EL AREA DE GESTION DEL DEARROLLO LOCAL , OFICINA DE CONTRATACION EN EL ACOMPAÑAMIENTO PRECONTRACTUAL , CONTRACTUAL Y POSCONTRACTUAL QUE LE SEAN ASIGNADOS POR EL ALCALDE LOCAL .</t>
  </si>
  <si>
    <t>FDLB-CD-180-2019</t>
  </si>
  <si>
    <t>MONICA ADRIANA HERRERA VACCA</t>
  </si>
  <si>
    <t>GUSTAVO ADOLFO ANGEL CASADIEGO</t>
  </si>
  <si>
    <t>PRESTAR LOS SERVICIOS PROFESIONALES PARA LA OPERACION , SEGUIMIENTO Y CUMPLIMIENTO DE LOS PROCESOS Y PROCEDIMIENTOS DEL SERVICIO DE APOYO ECONOMICO TIPO C , REQUERIDOS PARA EL OPORTUNO Y ADECUADO REGISTRO , CRUCE Y REPORTE DE LOS DATOS EN EL SISTEMA MISIONAL -SIRBE , QUE CONTRIBUYAN A LA GARANTIA DE LOS DERECHOS DE LA POBLACION MAYOR EN EL MARCO DE LA POLITICA PUBLICA SOCIAL PARA EL ENVEJECIMIENTO Y LA VEJEZ EN EL DISTRITO CAPITAL A CARGO DE LA ALCALDIA LOCAL .</t>
  </si>
  <si>
    <t>CALIDAD</t>
  </si>
  <si>
    <t>FDLB-CD-183-2019</t>
  </si>
  <si>
    <t>RICARDO ANDRES BERMUDEZ GARZON</t>
  </si>
  <si>
    <t>EL CONTRATISTA SE OBLIGA CON EL FONDO A PRESTAR SUS SERVICIOS PROFESIONALES APOYAR TÉCNICAMENTE A LAS ÁREAS EN LA FORMULACIÓN , TRÁMITE, CONTROL Y SEGUIMIENTO DE LOS PLANES DE GESTIÓN , PLANES DE TRABAJO Y PLANES DE MEJORAMIENTO EN CONCORDANCIA CON LOS PROCESOS Y LINEAMIENTOS METODOLÓGICOS ESTABLECIDOS EN EL SISTEMA INTEGRADO DE GESTIÓN O MODELO INTEGRADO DE PLANEACIÓN Y GESTIÓN DE LA SECRETARIA DISTRITAL DE GOBIERNO.</t>
  </si>
  <si>
    <t>FDLB-CD-184-2019</t>
  </si>
  <si>
    <t>MARTHA INES BERNAL ALVAREZ</t>
  </si>
  <si>
    <t>EL CONTRATISTA SE OBLIGA CON EL FONDO A PRESTAR SUS SERVICIOS TÉCNICOS APOYANDO LOS TRÁMITES ADMINISTRATIVOS DE CARÁCTER SECRETARIAL EN EL DESPACHO.</t>
  </si>
  <si>
    <t>FDLB-CD-188-2019</t>
  </si>
  <si>
    <t>JHON JAIRO BARRETO FERIA</t>
  </si>
  <si>
    <t>EL CONTRATISTA SE OBLIGA CON EL FONDO PARA APOYAR LAS LABORES DE ENTREGA Y RECIBO DE LAS COMUNICACIONES EMITIDAS O RECIBIDAS POR LAS INSPECCIONES DE POLICIA DE LA LOCALIDAD DE BOSA.</t>
  </si>
  <si>
    <t>FDLB-CD-189-2019</t>
  </si>
  <si>
    <t>YELIKSA BIBIANA FARFAN SANCHEZ</t>
  </si>
  <si>
    <t>EL CONTRATISTA SE OBLIGA A PRESTAR SUS SERVICIOS PROFESIONALES COMO ABOGADO EN EL ÁREA DE GESTIÓN DEL  DESARROLLO LOCAL, OFICINA DE CONTRATACIÓN , EN EL ACOMPAÑAMIENTO PRECONTRACTUAL, CONTRACTUAL  Y POS CONTACTUAL  DE LOS CONTRATOS QUE LE SEAN ASIGANDOS POR EL ALCALDE LOCAL</t>
  </si>
  <si>
    <t>FDLB-CD-190-2019</t>
  </si>
  <si>
    <t>CARMEN ELISA LADINO RODRIGUEZ</t>
  </si>
  <si>
    <t>FDLB-CD-191-2019</t>
  </si>
  <si>
    <t>CLAUDIA YANNETH MURCIA RUIZ</t>
  </si>
  <si>
    <t>EL CONTRATISTA SE OBLIGA CON EL FONDO PARA APOYAR ADMINISTRATIVA Y ASISTENCIALMENTE A LAS INSPECCIONES DE POLICIA DE LA LOCALIDAD DE BOSA.</t>
  </si>
  <si>
    <t>FDLB-CD-192-2019</t>
  </si>
  <si>
    <t>DIEGO ANDRES CATOLICO AMAYA</t>
  </si>
  <si>
    <t>EL CONTRATISTA SE OBLIGA PARA CON EL FONDO A PRESTAR LOS SERVICIOS PROFESIONALES EN EL AREA PLANEACION LOCAL, PARA ADELANTAR LA FORMULACION, APOYO A LA SUPERVISION, SEGUIMIENTO Y EVALUACION DE LOS PRYECTOS DE LA LINEA DE INVERSION 1346 Y LOS DEMAS PROYECTOS ASIGNADOS POR EL ALCALDE LOCAL.</t>
  </si>
  <si>
    <t>FDLB-CD-194-2019</t>
  </si>
  <si>
    <t>HOLMAN FERNANDO PIÑEROS ARENAS</t>
  </si>
  <si>
    <t>El contratista se obliga con el fondo a prestar sus servicios profesionales en el area de planeación local para adelantar la formulación , apoyo  a la supervision , seguimiento y evaluacion de los proyectos de la linea de inversion 1339 y 1347 y los demas proyectos asignados por el alcalde.</t>
  </si>
  <si>
    <t>FDLB-CD-195-2019</t>
  </si>
  <si>
    <t xml:space="preserve">INGRID KATHERIN RODRIGUEZ HERRERA </t>
  </si>
  <si>
    <t>FDLB-CD-196-2019</t>
  </si>
  <si>
    <t>GERMAN ALBERTO ARANGO CAMARGO</t>
  </si>
  <si>
    <t>FDLB-CD-199-2019</t>
  </si>
  <si>
    <t>SONIA GERALDINE RUIZ BARBOSA</t>
  </si>
  <si>
    <t>PRESTAR LOS SERVICIOS PROFESIONALES PARA LA OPERACIÓN ,PRESTACIÓN,SEGUIMIENTO Y CUMPLIMIENTO DE LOS PROCEDIMIENTOS ADMNISTRATIVOS ,OPERATIVOS, Y PROGRAMÁTICOS  DEL SERVICIO APOYO ECONÓMICO TIPO C , QUE CONTRIBUYAN A LA GARANTÍA DE LOS DERECHOS DE LA POBLACIÓN MAYOR EN EL MARCO DE LA POLÍTICA PÚBLICA SOCIAL PARA EL ENVEJECIMIENTO Y LA VEJEZ EN EL DISTRITO CAPITAL A CARGO DE LA ALCALDÍA LOCAL DE BOSA.</t>
  </si>
  <si>
    <t>FDLB-CD-200-2019</t>
  </si>
  <si>
    <t>ALEXANDER  OSPINA GARCIA</t>
  </si>
  <si>
    <t>FDLB-CD-203-2019</t>
  </si>
  <si>
    <t>ANNY JANETH ANGULO CORDOBA</t>
  </si>
  <si>
    <t>APOYAR AL ALCALDE LOCAL EN EL FORTALECIMIENTO E INCLUSIÓN DE LAS COMUNIDADES NEGRAS, AFROCOLOMBIANAS Y PALENQUERAS EN EL MARCO DE LA POLÍTICA PÚBLICA DISTRITAL AFRODESCENDIENTES Y LOS ESPACIOS DE PARTICIPACIÓN.</t>
  </si>
  <si>
    <t>FDLB-CD-204-2019</t>
  </si>
  <si>
    <t>GILLAND RODOLFO LOPEZ SANTAMARIA</t>
  </si>
  <si>
    <t>FDLB-CD-206-2019</t>
  </si>
  <si>
    <t>JAIME  RIVERA RODRIGUEZ</t>
  </si>
  <si>
    <t>EL CONTRATISTA SE OBLIGA CON EL FONDO A PRESTAR SUS SERVICIOS PROFESIONALES COMO ABOGADO DE APOYO A LA IDENTIFICACIÓN, ANALISIS, REPARTO Y SEGUIMIENTO DE EXPEDIENTES PROCESALES EN EL ÁREA DE GESTIÓN POLICIVA DE LA ALCALDIA LOCAL DE BOSA.</t>
  </si>
  <si>
    <t>FDLB-CD-210-2019</t>
  </si>
  <si>
    <t>FANNY XIMENA BURITICA RODRIGUEZ</t>
  </si>
  <si>
    <t>ELIZABETH TORO PEREZ</t>
  </si>
  <si>
    <t>PROMOTOR CALIDAD</t>
  </si>
  <si>
    <t>CONTRATO DE PRESTACION DE SERVICIOS</t>
  </si>
  <si>
    <t>FDLB-CD-212-2019</t>
  </si>
  <si>
    <t>DIEGO ALEJANDRO SILVA ZAPATA</t>
  </si>
  <si>
    <t>CONTRATAR LOS SERVICIOS DE APOYO ASISTENCIAL PARA EL FORTALECIMIENTO A LA GESTIÓN LOCAL DE PROCESOS INSTITUCIONALES Y SOCIALES DE INTERÉS PÚBLICO ARTICULADA POR EL FONDO DE DESARROLLO LOCAL DE BOSA EN COMPAÑIA DE SECTORES ADMINISTRATIVOS DEL DISTRITO, INSTANCIAS Y ORGANIZACIONES SOCIALES EN LA LOCALIDAD.</t>
  </si>
  <si>
    <t>PRENSA</t>
  </si>
  <si>
    <t>FDLB-CD-213-2019</t>
  </si>
  <si>
    <t>JUAN CARLOS GUZMAN ROJAS</t>
  </si>
  <si>
    <t>MARIA ALEJANDRA  ARIZA ROBELTO</t>
  </si>
  <si>
    <t>APOYAR AL EQUIPO DE PRENSA Y COMUNICACIONES DE LA ALCALDÍA LOCAL EN LA CREACIÓN, REALIZACIÓN Y PRODUCCIÓN DE VIDEOS QUE TRANSMITAN UN MENSAJE EN LA COMUNICACIÓN INTERNA Y EXTERNA.</t>
  </si>
  <si>
    <t>FDLB-CD-214-2019</t>
  </si>
  <si>
    <t>ANDRES FELIPE CARLOSAMA ROSERO</t>
  </si>
  <si>
    <t>EL CONTRATISTA SE OBLIGA A PRESTAR SUS SERVICIOS COMO INSTRUCTOR DE ACTIVIDAD FÍSICA Y DEPORTE, EN LA EJECUCIÓN DE LAS ACTIVIDADES PARA LA IMPLEMENTACION DEL PROGRAMA " MEJORES OPORTUNIDADES PARA EL DESARROLLO A TRAVÉS DE LA CULTURA, LA RECREACIÓN Y EL DEPORTE", Y LAS ESTRATÉGIAS DE ACTIVIDAD FÍSICA MEDIANTE LA VINCULACIÓN DE PERSONAS A PROCESOS, PARA EL CUMPLIMIENTO DEL PROYECTO 1342 BOSA TERRITORIO , CULTURAL , RECREATIVO Y DEPORTIVO .</t>
  </si>
  <si>
    <t>GESTORES SEGURIDAD</t>
  </si>
  <si>
    <t>FDLB-CD-219-2019</t>
  </si>
  <si>
    <t>JOSE GUILLERMO MARROQUIN GARZON</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</si>
  <si>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</si>
  <si>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FDLB-CD-220-2019</t>
  </si>
  <si>
    <t>JUAN PABLO MONROY</t>
  </si>
  <si>
    <t>FDLB-CD-223-2019</t>
  </si>
  <si>
    <t>CARLOS ALBERTO ROJAS PARRA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</si>
  <si>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</si>
  <si>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FDLB-CD-225-2019</t>
  </si>
  <si>
    <t>LUISA FERNANDA GIRALDO RAMIREZ</t>
  </si>
  <si>
    <t>FDLB-CD-226-2019</t>
  </si>
  <si>
    <t>CARMEN VIVIANA RUEDA SANGUINO</t>
  </si>
  <si>
    <t>FDLB-CD-227-2019</t>
  </si>
  <si>
    <t>JAIME ANDRES SANCHEZ MARTINEZ</t>
  </si>
  <si>
    <t>FDLB-CD-228-2019</t>
  </si>
  <si>
    <t>LEIDY MILENA ROJAS CERON</t>
  </si>
  <si>
    <t>FDLB-CD-229-2019</t>
  </si>
  <si>
    <t>JAVIER ENRIQUE GUZMAN CAMARGO</t>
  </si>
  <si>
    <t>PARTICIPACIÓN-PLAN PARCIAL EDÉN</t>
  </si>
  <si>
    <t>FDLB-CD-230-2019</t>
  </si>
  <si>
    <t>LORENA ANDREA GARIBELLO MANRIQUE</t>
  </si>
  <si>
    <t>PRESTAR SERVICIOS DE APOYO A LA GESTION EN LA ALCALDIA LOCAL DE BOSA PARA LA FORMULACION DEL PLAN DE VIDA DEL CABILDO INDIGENA MHUYSQA DE BOSA CONCERTANDO EN EL PROCESO DE CONSULTA PREVIA DEL PLAN PARCIAL EN EL EDEN EL DESCANSO.</t>
  </si>
  <si>
    <t>FDLB-CD-231-2019</t>
  </si>
  <si>
    <t>ALVARO  BERNAL RUIZ</t>
  </si>
  <si>
    <t>FDLB-CD-232-2019</t>
  </si>
  <si>
    <t>CLAUDIA NELLY MORA RIOS</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</si>
  <si>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pacificas entre los ciudadanos, definidos en el código Nacional de Policia.</t>
  </si>
  <si>
    <t>FDLB-CD-234-2019</t>
  </si>
  <si>
    <t>ANDRES LEONARDO RAMIREZ RODRIGUEZ</t>
  </si>
  <si>
    <t>FDLB-CD-235-2019</t>
  </si>
  <si>
    <t>DAVID ANDRES SEGURA ORTIZ</t>
  </si>
  <si>
    <t>FDLB-CD-236-2019</t>
  </si>
  <si>
    <t>WILMAR RODOLFO LOPEZ MORENO</t>
  </si>
  <si>
    <t>FDLB-CD-237-2019</t>
  </si>
  <si>
    <t>NELSON  MENDOZA BARAHONA</t>
  </si>
  <si>
    <t>FDLB-CD-240-2019</t>
  </si>
  <si>
    <t>JAIME  ARDILA GRACIA</t>
  </si>
  <si>
    <t>PARTICIPACIÓN</t>
  </si>
  <si>
    <t>FDLB-CD-241-2019</t>
  </si>
  <si>
    <t>KAREN GISELL VILLAMIL FRANCO</t>
  </si>
  <si>
    <t>CONTRATAR LOS SERVICIOS DE APOYO ASISTENCIAL PARA EL FORTALECIMIENTO A LA GESTION LOCAL DE PROCESOS INSTITUCIONALES Y SOCIALES DE INTERES PUBLICO ARTICULADA POR EL FONDO DE DESARROLLO LOCAL DE BOSA EN COMPAÑIA DE SECTORES ADMINISTRATIVOS DEL DISTRITO, INSTANCIAS Y ORGANIZACIONES SOCIALES EN LA LOCALIDAD.</t>
  </si>
  <si>
    <t>FDLB-CD-242-2019</t>
  </si>
  <si>
    <t>CESAR EDUARDO SEGURA MONTENEGRO</t>
  </si>
  <si>
    <t>FDLB-CD-243-2019</t>
  </si>
  <si>
    <t>ANA CONSUELO GARIBELLO BELLO</t>
  </si>
  <si>
    <t>FDLB-CD-246-2019</t>
  </si>
  <si>
    <t>CRISTIAN CAMILO CHIGUASUQUE GONZALEZ</t>
  </si>
  <si>
    <t>FDLB-CD-248-2019</t>
  </si>
  <si>
    <t>JESSICA LORENA GOMEZ PARDO</t>
  </si>
  <si>
    <t>El contratista se oblilga a prestar los servicios de apoyo a la gestión al Fondo de Desarrollo Local de Bosa, para acompañar los procesos de fortalecimiento de la cultura ciudadana y prevención de la ocurrencia de comportamientos contrarios a la convivencia y las relaciones pacificas entre los ciudadanos, definidos en el Código Nacional de Policia.</t>
  </si>
  <si>
    <t>CASA CONSUMIDOR</t>
  </si>
  <si>
    <t>EL CONTRATISTA SE OBLIGA PARA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</si>
  <si>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LINA PAOLA BONILLA BENITEZ</t>
  </si>
  <si>
    <t>CARLOS ALBERTO DELGADO GONZÁLEZ</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</si>
  <si>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t>
  </si>
  <si>
    <t>MARTHA LUCIA SIERRA RUBIO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</si>
  <si>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</si>
  <si>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EL CONTRATISTA SE OBLIGA PARA CON EL FONDO DE DESARROLLO LOCAL A PRESTAR SUS SERVICIOS PROFESIONALES EN ACTIVIDADES RELACIONADAS CON ASUNTOS ADMINISTRATIVOS, DE GESTIÓN DOCUMENTAL, ATENCIÓN A LA COMUNIDAD Y DEMÁS ACTIVIDADES QUE SE GENEREN EN EL ÁREA DE PARTICIPACIÓN</t>
  </si>
  <si>
    <t>CAROL LIZETH ESPITIA GARCIA</t>
  </si>
  <si>
    <t>RESPONSABLE JUSTIFICACION</t>
  </si>
  <si>
    <t>Oswaldo López</t>
  </si>
  <si>
    <t>ABOGADO MINUTA</t>
  </si>
  <si>
    <t>William Suarez</t>
  </si>
  <si>
    <t>Carlos Castro</t>
  </si>
  <si>
    <t>Rodian Salcedo</t>
  </si>
  <si>
    <t>Nelson Méndez</t>
  </si>
  <si>
    <t>Diego Canesto</t>
  </si>
  <si>
    <t>Dario Montero</t>
  </si>
  <si>
    <t>Adriana Villarreal</t>
  </si>
  <si>
    <t>Félix Gutiérrez</t>
  </si>
  <si>
    <t>Diego Católico</t>
  </si>
  <si>
    <t>PRÓRROGA 1 (MESES)</t>
  </si>
  <si>
    <t>FECHA DE TERMINACION  CON PRORROGA 1</t>
  </si>
  <si>
    <t>VALOR DE LA ADICIÓN  1</t>
  </si>
  <si>
    <t>VALOR TOTAL CON ADICION 1</t>
  </si>
  <si>
    <t>VALOR DIA</t>
  </si>
  <si>
    <t>PLAZO MAXIMO PRORROGA</t>
  </si>
  <si>
    <t>PRORROGA 2</t>
  </si>
  <si>
    <t>VALOR DE LA ADICIÓN  2</t>
  </si>
  <si>
    <t>Sandra González</t>
  </si>
  <si>
    <t>VIVIANA FARFAN</t>
  </si>
  <si>
    <t xml:space="preserve">ALEXANDER </t>
  </si>
  <si>
    <t>LINA</t>
  </si>
  <si>
    <t>CAROLINA</t>
  </si>
  <si>
    <t>ALBEIRO</t>
  </si>
  <si>
    <t>RENNE</t>
  </si>
  <si>
    <t>ABOGADO</t>
  </si>
  <si>
    <t>JAIRO PEÑA</t>
  </si>
  <si>
    <t>SOLICITUD CDP</t>
  </si>
  <si>
    <t>X</t>
  </si>
  <si>
    <t>B</t>
  </si>
  <si>
    <t>FDLB-CD-084-2019</t>
  </si>
  <si>
    <t>DANIEL ALBERTO INFANTE SANCHEZ</t>
  </si>
  <si>
    <t>EL CONTRATISTA SE OBLIGA CON EL FONDO PARA APOYAR JURIDICAMENTE LA EJECUCION  DE LAS ACCIONES REQUERIDAS PARA LA DEPURACION DE LAS ACTUACIONES ADMINISTRATIVAS QUE CURSAN EN LA ALCALDIA LOCAL DE BOSA</t>
  </si>
  <si>
    <t>FDLB-CD-119-2019</t>
  </si>
  <si>
    <t>IRMA LUZ COGOLLOS PEREZ</t>
  </si>
  <si>
    <t>EL CONTRATISTA SE OBLIGA CON EL FONDO PARA APOYAR TECNICAMENTE LAS DISTINTAS ETAPAS DE LOS PROCESOS DE COMPETENCIA DE LA ALCALDIA LOCAL DE BOSA PARA LA DEPURACION DE ACTUACIONES  ADMINISTRATIVAS".</t>
  </si>
  <si>
    <t>FDLB-CD-114-2019</t>
  </si>
  <si>
    <t>JOSE DAVID SARMIENTO GOMEZ</t>
  </si>
  <si>
    <t>GARANTIAS</t>
  </si>
  <si>
    <t>YINETH PAOLA PARRA</t>
  </si>
  <si>
    <t>CARLOS ANDRES SERRANO GARZON</t>
  </si>
  <si>
    <t>GILLIAND RODOLFO LOPEZ SANTAMARIA</t>
  </si>
  <si>
    <t>KAREN GISELLL VILLAMIL FRANCO</t>
  </si>
  <si>
    <t>STEFANI LIZETH ECHEVERRIA SANCHEZ</t>
  </si>
  <si>
    <t>ALBA AZUCENA PEÑA GARZON</t>
  </si>
  <si>
    <t>DIANA CAROLINA PACHECO</t>
  </si>
  <si>
    <t>DIANA MARIA REALPE</t>
  </si>
  <si>
    <t>DANIEL ALBERTO INFANTE</t>
  </si>
  <si>
    <t>JHON ALEXANDER TIBADUIZA</t>
  </si>
  <si>
    <t>JOSE DAVID SARMIENTO</t>
  </si>
  <si>
    <t>IRMA LUZ COGOLLOS</t>
  </si>
  <si>
    <t>MONICA</t>
  </si>
  <si>
    <t>RICARDO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</si>
</sst>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_(&quot;$&quot;\ * \(#,##0\);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Light"/>
      <family val="2"/>
      <scheme val="major"/>
    </font>
    <font>
      <sz val="10"/>
      <color rgb="FF000000"/>
      <name val="Calibri Light"/>
      <family val="2"/>
      <scheme val="major"/>
    </font>
    <font>
      <sz val="8"/>
      <color rgb="FF000000"/>
      <name val="Arial"/>
      <family val="2"/>
    </font>
    <font>
      <sz val="9"/>
      <color indexed="81"/>
      <name val="Tahoma"/>
      <family val="2"/>
    </font>
    <font>
      <b/>
      <sz val="9"/>
      <color indexed="81"/>
      <name val="Tahoma"/>
      <family val="2"/>
    </font>
    <font>
      <sz val="10"/>
      <color rgb="FFFF0000"/>
      <name val="Calibri Light"/>
      <family val="2"/>
      <scheme val="major"/>
    </font>
    <font>
      <sz val="10"/>
      <name val="Calibri Light"/>
      <family val="2"/>
      <scheme val="major"/>
    </font>
  </fonts>
  <fills count="10">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0000"/>
        <bgColor indexed="64"/>
      </patternFill>
    </fill>
    <fill>
      <patternFill patternType="solid">
        <fgColor theme="0" tint="-0.34998626667073579"/>
        <bgColor indexed="64"/>
      </patternFill>
    </fill>
  </fills>
  <borders count="1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2"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27">
    <xf numFmtId="0" fontId="0" fillId="0" borderId="0" xfId="0"/>
    <xf numFmtId="0" fontId="2" fillId="2" borderId="2" xfId="0" applyFont="1" applyFill="1" applyBorder="1" applyAlignment="1">
      <alignment horizontal="center" vertical="center" wrapText="1"/>
    </xf>
    <xf numFmtId="9" fontId="2" fillId="3"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42" fontId="0" fillId="4" borderId="5" xfId="1" applyFont="1" applyFill="1" applyBorder="1"/>
    <xf numFmtId="1" fontId="0" fillId="3" borderId="5" xfId="1" applyNumberFormat="1" applyFont="1" applyFill="1" applyBorder="1" applyAlignment="1">
      <alignment horizontal="center" vertical="center"/>
    </xf>
    <xf numFmtId="42" fontId="0" fillId="5" borderId="3" xfId="1" applyFont="1" applyFill="1" applyBorder="1"/>
    <xf numFmtId="0" fontId="4" fillId="6" borderId="3" xfId="0" applyFont="1" applyFill="1" applyBorder="1" applyAlignment="1">
      <alignment horizontal="center"/>
    </xf>
    <xf numFmtId="0" fontId="3" fillId="6" borderId="3" xfId="0" applyFont="1" applyFill="1" applyBorder="1" applyAlignment="1">
      <alignment vertical="center"/>
    </xf>
    <xf numFmtId="0" fontId="3" fillId="6" borderId="3" xfId="0" applyFont="1" applyFill="1" applyBorder="1" applyAlignment="1">
      <alignment horizontal="left" wrapText="1"/>
    </xf>
    <xf numFmtId="14" fontId="3" fillId="6" borderId="3" xfId="0" applyNumberFormat="1" applyFont="1" applyFill="1" applyBorder="1" applyAlignment="1">
      <alignment horizontal="center" vertical="center"/>
    </xf>
    <xf numFmtId="0" fontId="0" fillId="6" borderId="3" xfId="0" applyFill="1" applyBorder="1" applyAlignment="1">
      <alignment horizontal="center"/>
    </xf>
    <xf numFmtId="14" fontId="0" fillId="6" borderId="3" xfId="0" applyNumberFormat="1" applyFill="1" applyBorder="1" applyAlignment="1">
      <alignment horizontal="center"/>
    </xf>
    <xf numFmtId="42" fontId="0" fillId="6" borderId="3" xfId="1" applyFont="1" applyFill="1" applyBorder="1" applyAlignment="1">
      <alignment horizontal="right"/>
    </xf>
    <xf numFmtId="42" fontId="0" fillId="6" borderId="5" xfId="1" applyFont="1" applyFill="1" applyBorder="1" applyAlignment="1">
      <alignment horizontal="right"/>
    </xf>
    <xf numFmtId="42" fontId="0" fillId="6" borderId="3" xfId="1" applyFont="1" applyFill="1" applyBorder="1"/>
    <xf numFmtId="1" fontId="0" fillId="6" borderId="5" xfId="1" applyNumberFormat="1" applyFont="1" applyFill="1" applyBorder="1" applyAlignment="1">
      <alignment horizontal="center"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3" xfId="0" applyBorder="1" applyAlignment="1">
      <alignment vertical="center"/>
    </xf>
    <xf numFmtId="0" fontId="0" fillId="6" borderId="3" xfId="0" applyFill="1" applyBorder="1" applyAlignment="1">
      <alignment vertical="center"/>
    </xf>
    <xf numFmtId="0" fontId="3" fillId="6" borderId="4" xfId="0" applyFont="1" applyFill="1" applyBorder="1" applyAlignment="1">
      <alignment vertical="center"/>
    </xf>
    <xf numFmtId="0" fontId="4" fillId="6" borderId="3" xfId="0" applyFont="1" applyFill="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7" borderId="0" xfId="0" applyFill="1" applyAlignment="1">
      <alignment vertical="center"/>
    </xf>
    <xf numFmtId="165" fontId="0" fillId="7" borderId="0" xfId="2" applyNumberFormat="1" applyFont="1" applyFill="1" applyAlignment="1">
      <alignment vertical="center"/>
    </xf>
    <xf numFmtId="14" fontId="0" fillId="8" borderId="3" xfId="0" applyNumberFormat="1" applyFill="1" applyBorder="1" applyAlignment="1">
      <alignment horizontal="center"/>
    </xf>
    <xf numFmtId="0" fontId="0" fillId="0" borderId="3" xfId="0" applyBorder="1"/>
    <xf numFmtId="0" fontId="2" fillId="9" borderId="3" xfId="0" applyFont="1" applyFill="1" applyBorder="1" applyAlignment="1">
      <alignment horizontal="center" vertical="center"/>
    </xf>
    <xf numFmtId="0" fontId="0" fillId="8" borderId="3" xfId="0" applyFill="1" applyBorder="1" applyAlignment="1">
      <alignment vertical="center"/>
    </xf>
    <xf numFmtId="0" fontId="3" fillId="8" borderId="4" xfId="0" applyFont="1" applyFill="1" applyBorder="1" applyAlignment="1">
      <alignment vertical="center"/>
    </xf>
    <xf numFmtId="0" fontId="3" fillId="8" borderId="3" xfId="0" applyFont="1" applyFill="1" applyBorder="1" applyAlignment="1">
      <alignment vertical="center"/>
    </xf>
    <xf numFmtId="0" fontId="4" fillId="8" borderId="3" xfId="0" applyFont="1" applyFill="1" applyBorder="1" applyAlignment="1">
      <alignment vertical="center"/>
    </xf>
    <xf numFmtId="0" fontId="3" fillId="8" borderId="3" xfId="0" applyFont="1" applyFill="1" applyBorder="1" applyAlignment="1">
      <alignment horizontal="left" wrapText="1"/>
    </xf>
    <xf numFmtId="14" fontId="3" fillId="8" borderId="3" xfId="0" applyNumberFormat="1" applyFont="1" applyFill="1" applyBorder="1" applyAlignment="1">
      <alignment horizontal="center" vertical="center"/>
    </xf>
    <xf numFmtId="0" fontId="4" fillId="8" borderId="3" xfId="0" applyFont="1" applyFill="1" applyBorder="1" applyAlignment="1">
      <alignment horizontal="center"/>
    </xf>
    <xf numFmtId="0" fontId="0" fillId="8" borderId="3" xfId="0" applyFill="1" applyBorder="1" applyAlignment="1">
      <alignment horizontal="center"/>
    </xf>
    <xf numFmtId="42" fontId="0" fillId="8" borderId="3" xfId="1" applyFont="1" applyFill="1" applyBorder="1" applyAlignment="1">
      <alignment horizontal="right"/>
    </xf>
    <xf numFmtId="42" fontId="0" fillId="8" borderId="5" xfId="1" applyFont="1" applyFill="1" applyBorder="1" applyAlignment="1">
      <alignment horizontal="right"/>
    </xf>
    <xf numFmtId="42" fontId="0" fillId="8" borderId="3" xfId="1" applyFont="1" applyFill="1" applyBorder="1"/>
    <xf numFmtId="42" fontId="0" fillId="8" borderId="5" xfId="1" applyFont="1" applyFill="1" applyBorder="1"/>
    <xf numFmtId="1" fontId="0" fillId="8" borderId="5" xfId="1" applyNumberFormat="1" applyFont="1" applyFill="1" applyBorder="1" applyAlignment="1">
      <alignment horizontal="center" vertical="center"/>
    </xf>
    <xf numFmtId="0" fontId="0" fillId="8" borderId="0" xfId="0" applyFill="1"/>
    <xf numFmtId="0" fontId="3" fillId="3" borderId="4" xfId="0" applyFont="1" applyFill="1" applyBorder="1" applyAlignment="1">
      <alignment vertical="center"/>
    </xf>
    <xf numFmtId="0" fontId="0" fillId="3" borderId="3" xfId="0" applyFill="1" applyBorder="1" applyAlignment="1">
      <alignment vertical="center"/>
    </xf>
    <xf numFmtId="0" fontId="3" fillId="3" borderId="3" xfId="0" applyFont="1" applyFill="1" applyBorder="1" applyAlignment="1">
      <alignment vertical="center"/>
    </xf>
    <xf numFmtId="0" fontId="4" fillId="3" borderId="3" xfId="0" applyFont="1" applyFill="1" applyBorder="1" applyAlignment="1">
      <alignment vertical="center"/>
    </xf>
    <xf numFmtId="0" fontId="3" fillId="3" borderId="3" xfId="0" applyFont="1" applyFill="1" applyBorder="1" applyAlignment="1">
      <alignment horizontal="left" wrapText="1"/>
    </xf>
    <xf numFmtId="14" fontId="3" fillId="3" borderId="3" xfId="0" applyNumberFormat="1" applyFont="1" applyFill="1" applyBorder="1" applyAlignment="1">
      <alignment horizontal="center" vertical="center"/>
    </xf>
    <xf numFmtId="0" fontId="0" fillId="3" borderId="0" xfId="0" applyFill="1"/>
    <xf numFmtId="0" fontId="4" fillId="3" borderId="3" xfId="0" applyFont="1" applyFill="1" applyBorder="1" applyAlignment="1">
      <alignment horizontal="center"/>
    </xf>
    <xf numFmtId="0" fontId="0" fillId="3" borderId="3" xfId="0" applyFill="1" applyBorder="1" applyAlignment="1">
      <alignment horizontal="center"/>
    </xf>
    <xf numFmtId="14" fontId="0" fillId="3" borderId="3" xfId="0" applyNumberFormat="1" applyFill="1" applyBorder="1" applyAlignment="1">
      <alignment horizontal="center"/>
    </xf>
    <xf numFmtId="42" fontId="0" fillId="3" borderId="3" xfId="1" applyFont="1" applyFill="1" applyBorder="1" applyAlignment="1">
      <alignment horizontal="right"/>
    </xf>
    <xf numFmtId="42" fontId="0" fillId="3" borderId="5" xfId="1" applyFont="1" applyFill="1" applyBorder="1" applyAlignment="1">
      <alignment horizontal="right"/>
    </xf>
    <xf numFmtId="42" fontId="0" fillId="3" borderId="3" xfId="1" applyFont="1" applyFill="1" applyBorder="1"/>
    <xf numFmtId="42" fontId="0" fillId="3" borderId="5" xfId="1" applyFont="1" applyFill="1" applyBorder="1"/>
    <xf numFmtId="0" fontId="3" fillId="0" borderId="0" xfId="0" applyFont="1"/>
    <xf numFmtId="0" fontId="3" fillId="0" borderId="0" xfId="0" applyFont="1" applyAlignment="1">
      <alignment vertical="center"/>
    </xf>
    <xf numFmtId="0" fontId="3" fillId="3" borderId="3" xfId="0" applyFont="1" applyFill="1" applyBorder="1" applyAlignment="1">
      <alignment vertical="center" wrapText="1"/>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9" fontId="2" fillId="3" borderId="2" xfId="0" applyNumberFormat="1"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165" fontId="2" fillId="7" borderId="2" xfId="2" applyNumberFormat="1"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0" fillId="0" borderId="0" xfId="0" applyProtection="1">
      <protection locked="0"/>
    </xf>
    <xf numFmtId="0" fontId="0" fillId="0" borderId="6" xfId="0" applyBorder="1"/>
    <xf numFmtId="0" fontId="0" fillId="4" borderId="3" xfId="0" applyFill="1" applyBorder="1" applyAlignment="1">
      <alignment vertical="center" wrapText="1"/>
    </xf>
    <xf numFmtId="0" fontId="3" fillId="4" borderId="4" xfId="0" applyFont="1" applyFill="1" applyBorder="1" applyAlignment="1">
      <alignment vertical="center"/>
    </xf>
    <xf numFmtId="0" fontId="0" fillId="4" borderId="3" xfId="0" applyFill="1" applyBorder="1" applyAlignment="1">
      <alignment vertical="center"/>
    </xf>
    <xf numFmtId="0" fontId="3" fillId="4" borderId="3" xfId="0" applyFont="1" applyFill="1" applyBorder="1" applyAlignment="1">
      <alignment vertical="center"/>
    </xf>
    <xf numFmtId="0" fontId="4" fillId="4" borderId="3" xfId="0" applyFont="1" applyFill="1" applyBorder="1" applyAlignment="1">
      <alignment vertical="center"/>
    </xf>
    <xf numFmtId="0" fontId="3" fillId="4" borderId="3" xfId="0" applyFont="1" applyFill="1" applyBorder="1" applyAlignment="1">
      <alignment horizontal="left" wrapText="1"/>
    </xf>
    <xf numFmtId="14" fontId="3" fillId="4" borderId="3" xfId="0" applyNumberFormat="1" applyFont="1" applyFill="1" applyBorder="1" applyAlignment="1">
      <alignment horizontal="center" vertical="center"/>
    </xf>
    <xf numFmtId="0" fontId="4" fillId="4" borderId="3" xfId="0" applyFont="1" applyFill="1" applyBorder="1" applyAlignment="1">
      <alignment horizontal="center" vertical="center"/>
    </xf>
    <xf numFmtId="0" fontId="0" fillId="4" borderId="3" xfId="0" applyFill="1" applyBorder="1" applyAlignment="1">
      <alignment horizontal="center" vertical="center"/>
    </xf>
    <xf numFmtId="14" fontId="0" fillId="4" borderId="3" xfId="0" applyNumberFormat="1" applyFill="1" applyBorder="1" applyAlignment="1">
      <alignment horizontal="center" vertical="center"/>
    </xf>
    <xf numFmtId="42" fontId="0" fillId="4" borderId="3" xfId="1" applyFont="1" applyFill="1" applyBorder="1" applyAlignment="1">
      <alignment horizontal="center" vertical="center"/>
    </xf>
    <xf numFmtId="42" fontId="0" fillId="4" borderId="3" xfId="1" applyFont="1" applyFill="1" applyBorder="1" applyAlignment="1">
      <alignment vertical="center"/>
    </xf>
    <xf numFmtId="42" fontId="0" fillId="4" borderId="5" xfId="1" applyFont="1" applyFill="1" applyBorder="1" applyAlignment="1">
      <alignment horizontal="right" vertical="center"/>
    </xf>
    <xf numFmtId="42" fontId="0" fillId="4" borderId="5" xfId="1" applyFont="1" applyFill="1" applyBorder="1" applyAlignment="1">
      <alignment vertical="center"/>
    </xf>
    <xf numFmtId="1" fontId="0" fillId="4" borderId="5" xfId="1" applyNumberFormat="1" applyFont="1" applyFill="1" applyBorder="1" applyAlignment="1">
      <alignment horizontal="center" vertical="center"/>
    </xf>
    <xf numFmtId="1" fontId="0" fillId="4" borderId="6" xfId="1" applyNumberFormat="1" applyFont="1" applyFill="1" applyBorder="1" applyAlignment="1">
      <alignment horizontal="center" vertical="center"/>
    </xf>
    <xf numFmtId="165" fontId="0" fillId="4" borderId="6" xfId="2" applyNumberFormat="1" applyFont="1" applyFill="1" applyBorder="1" applyAlignment="1">
      <alignment horizontal="center" vertical="center"/>
    </xf>
    <xf numFmtId="0" fontId="0" fillId="4" borderId="8" xfId="0" applyFill="1" applyBorder="1" applyAlignment="1">
      <alignment horizontal="center" vertical="center"/>
    </xf>
    <xf numFmtId="0" fontId="0" fillId="4" borderId="3" xfId="0" applyFill="1" applyBorder="1"/>
    <xf numFmtId="0" fontId="0" fillId="4" borderId="0" xfId="0" applyFill="1"/>
    <xf numFmtId="0" fontId="3" fillId="4" borderId="4" xfId="0" applyFont="1" applyFill="1" applyBorder="1" applyAlignment="1">
      <alignment vertical="center" wrapText="1"/>
    </xf>
    <xf numFmtId="0" fontId="4" fillId="4" borderId="3" xfId="0" applyFont="1" applyFill="1" applyBorder="1" applyAlignment="1">
      <alignment vertical="center" wrapText="1"/>
    </xf>
    <xf numFmtId="0" fontId="3" fillId="4" borderId="3" xfId="0" applyFont="1" applyFill="1" applyBorder="1" applyAlignment="1">
      <alignment horizontal="left" vertical="center" wrapText="1"/>
    </xf>
    <xf numFmtId="14" fontId="3"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3" xfId="0" applyFont="1" applyFill="1" applyBorder="1" applyAlignment="1">
      <alignment wrapText="1"/>
    </xf>
    <xf numFmtId="0" fontId="3" fillId="4" borderId="0" xfId="0" applyFont="1" applyFill="1" applyBorder="1" applyAlignment="1">
      <alignment horizontal="left" wrapText="1"/>
    </xf>
    <xf numFmtId="3" fontId="3" fillId="4" borderId="3" xfId="0" applyNumberFormat="1" applyFont="1" applyFill="1" applyBorder="1" applyAlignment="1">
      <alignment horizontal="left" wrapText="1"/>
    </xf>
    <xf numFmtId="0" fontId="4" fillId="4" borderId="3" xfId="0" applyFont="1" applyFill="1" applyBorder="1" applyAlignment="1">
      <alignment horizontal="center"/>
    </xf>
    <xf numFmtId="0" fontId="0" fillId="4" borderId="11" xfId="0" applyFill="1" applyBorder="1" applyAlignment="1">
      <alignment vertical="center"/>
    </xf>
    <xf numFmtId="0" fontId="8" fillId="4" borderId="12" xfId="0" applyFont="1" applyFill="1" applyBorder="1" applyAlignment="1">
      <alignment vertical="center"/>
    </xf>
    <xf numFmtId="0" fontId="3" fillId="4" borderId="11" xfId="0" applyFont="1" applyFill="1" applyBorder="1" applyAlignment="1">
      <alignment vertical="center"/>
    </xf>
    <xf numFmtId="0" fontId="4" fillId="4" borderId="11" xfId="0" applyFont="1" applyFill="1" applyBorder="1" applyAlignment="1">
      <alignment vertical="center"/>
    </xf>
    <xf numFmtId="0" fontId="3" fillId="4" borderId="11" xfId="0" applyFont="1" applyFill="1" applyBorder="1" applyAlignment="1">
      <alignment horizontal="left" wrapText="1"/>
    </xf>
    <xf numFmtId="14" fontId="3" fillId="4" borderId="11" xfId="0" applyNumberFormat="1" applyFont="1" applyFill="1" applyBorder="1" applyAlignment="1">
      <alignment horizontal="center" vertical="center"/>
    </xf>
    <xf numFmtId="0" fontId="4" fillId="4" borderId="11" xfId="0" applyFont="1" applyFill="1" applyBorder="1" applyAlignment="1">
      <alignment horizontal="center"/>
    </xf>
    <xf numFmtId="0" fontId="0" fillId="4" borderId="11" xfId="0" applyFill="1" applyBorder="1" applyAlignment="1">
      <alignment horizontal="center" vertical="center"/>
    </xf>
    <xf numFmtId="14" fontId="0" fillId="4" borderId="11" xfId="0" applyNumberFormat="1" applyFill="1" applyBorder="1" applyAlignment="1">
      <alignment horizontal="center" vertical="center"/>
    </xf>
    <xf numFmtId="42" fontId="0" fillId="4" borderId="11" xfId="1" applyFont="1" applyFill="1" applyBorder="1" applyAlignment="1">
      <alignment horizontal="center" vertical="center"/>
    </xf>
    <xf numFmtId="42" fontId="0" fillId="4" borderId="11" xfId="1" applyFont="1" applyFill="1" applyBorder="1" applyAlignment="1">
      <alignment vertical="center"/>
    </xf>
    <xf numFmtId="42" fontId="0" fillId="4" borderId="9" xfId="1" applyFont="1" applyFill="1" applyBorder="1" applyAlignment="1">
      <alignment horizontal="right" vertical="center"/>
    </xf>
    <xf numFmtId="42" fontId="0" fillId="4" borderId="9" xfId="1" applyFont="1" applyFill="1" applyBorder="1" applyAlignment="1">
      <alignment vertical="center"/>
    </xf>
    <xf numFmtId="1" fontId="0" fillId="4" borderId="9" xfId="1" applyNumberFormat="1" applyFont="1" applyFill="1" applyBorder="1" applyAlignment="1">
      <alignment horizontal="center" vertical="center"/>
    </xf>
    <xf numFmtId="1" fontId="0" fillId="4" borderId="10" xfId="1" applyNumberFormat="1" applyFont="1" applyFill="1" applyBorder="1" applyAlignment="1">
      <alignment horizontal="center" vertical="center"/>
    </xf>
    <xf numFmtId="165" fontId="0" fillId="4" borderId="10" xfId="2" applyNumberFormat="1" applyFont="1" applyFill="1" applyBorder="1" applyAlignment="1">
      <alignment horizontal="center" vertical="center"/>
    </xf>
    <xf numFmtId="0" fontId="0" fillId="4" borderId="13" xfId="0" applyFill="1" applyBorder="1" applyAlignment="1">
      <alignment horizontal="center" vertical="center"/>
    </xf>
    <xf numFmtId="0" fontId="0" fillId="4" borderId="11" xfId="0" applyFill="1" applyBorder="1"/>
    <xf numFmtId="165" fontId="0" fillId="4" borderId="3" xfId="2" applyNumberFormat="1" applyFont="1" applyFill="1" applyBorder="1" applyAlignment="1">
      <alignment vertical="center"/>
    </xf>
    <xf numFmtId="0" fontId="8" fillId="4" borderId="11" xfId="0" applyFont="1" applyFill="1" applyBorder="1" applyAlignment="1">
      <alignment vertical="center"/>
    </xf>
    <xf numFmtId="0" fontId="9" fillId="4" borderId="11" xfId="0" applyFont="1" applyFill="1" applyBorder="1" applyAlignment="1">
      <alignment vertical="center"/>
    </xf>
  </cellXfs>
  <cellStyles count="4">
    <cellStyle name="Moneda" xfId="2" builtinId="4"/>
    <cellStyle name="Moneda [0]" xfId="1" builtinId="7"/>
    <cellStyle name="Moneda [0] 2"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
  <sheetViews>
    <sheetView tabSelected="1" zoomScale="85" zoomScaleNormal="85" workbookViewId="0">
      <selection activeCell="H5" sqref="H5"/>
    </sheetView>
  </sheetViews>
  <sheetFormatPr baseColWidth="10" defaultRowHeight="15" x14ac:dyDescent="0.25"/>
  <cols>
    <col min="1" max="1" width="17.7109375" style="26" customWidth="1"/>
    <col min="2" max="2" width="10.85546875" style="25" bestFit="1" customWidth="1"/>
    <col min="3" max="3" width="9.7109375" style="25" bestFit="1" customWidth="1"/>
    <col min="4" max="5" width="0" style="25" hidden="1" customWidth="1"/>
    <col min="6" max="6" width="35.42578125" style="25" bestFit="1" customWidth="1"/>
    <col min="7" max="7" width="14.85546875" style="25" customWidth="1"/>
    <col min="8" max="8" width="14.5703125" style="25" customWidth="1"/>
    <col min="9" max="9" width="58.85546875" customWidth="1"/>
    <col min="10" max="11" width="11.42578125" style="25" customWidth="1"/>
    <col min="12" max="12" width="14.42578125" style="25" customWidth="1"/>
    <col min="13" max="13" width="11.42578125" style="25" customWidth="1"/>
    <col min="14" max="14" width="17.7109375" style="27" customWidth="1"/>
    <col min="15" max="15" width="13" style="27" customWidth="1"/>
    <col min="16" max="16" width="16.85546875" style="27" customWidth="1"/>
    <col min="17" max="17" width="16.28515625" style="25" hidden="1" customWidth="1"/>
    <col min="18" max="19" width="13" style="25" hidden="1" customWidth="1"/>
    <col min="20" max="21" width="11.42578125" style="25" hidden="1" customWidth="1"/>
    <col min="22" max="22" width="11.42578125" style="28" customWidth="1"/>
    <col min="23" max="23" width="14" style="29" customWidth="1"/>
    <col min="24" max="24" width="18.85546875" style="27" bestFit="1" customWidth="1"/>
    <col min="25" max="25" width="16.42578125" style="27" bestFit="1" customWidth="1"/>
    <col min="26" max="26" width="11.42578125" style="31"/>
  </cols>
  <sheetData>
    <row r="1" spans="1:27" s="75" customFormat="1" ht="60.75" thickBot="1" x14ac:dyDescent="0.3">
      <c r="A1" s="64" t="s">
        <v>0</v>
      </c>
      <c r="B1" s="64" t="s">
        <v>1</v>
      </c>
      <c r="C1" s="65" t="s">
        <v>2</v>
      </c>
      <c r="D1" s="65" t="s">
        <v>3</v>
      </c>
      <c r="E1" s="65" t="s">
        <v>4</v>
      </c>
      <c r="F1" s="65" t="s">
        <v>5</v>
      </c>
      <c r="G1" s="65" t="s">
        <v>6</v>
      </c>
      <c r="H1" s="65" t="s">
        <v>7</v>
      </c>
      <c r="I1" s="66" t="s">
        <v>8</v>
      </c>
      <c r="J1" s="66" t="s">
        <v>9</v>
      </c>
      <c r="K1" s="66" t="s">
        <v>10</v>
      </c>
      <c r="L1" s="66" t="s">
        <v>11</v>
      </c>
      <c r="M1" s="66" t="s">
        <v>326</v>
      </c>
      <c r="N1" s="66" t="s">
        <v>327</v>
      </c>
      <c r="O1" s="66" t="s">
        <v>14</v>
      </c>
      <c r="P1" s="66" t="s">
        <v>328</v>
      </c>
      <c r="Q1" s="67" t="s">
        <v>329</v>
      </c>
      <c r="R1" s="68">
        <v>0.5</v>
      </c>
      <c r="S1" s="68" t="s">
        <v>15</v>
      </c>
      <c r="T1" s="69" t="s">
        <v>330</v>
      </c>
      <c r="U1" s="70" t="s">
        <v>331</v>
      </c>
      <c r="V1" s="71" t="s">
        <v>332</v>
      </c>
      <c r="W1" s="72" t="s">
        <v>333</v>
      </c>
      <c r="X1" s="66" t="s">
        <v>314</v>
      </c>
      <c r="Y1" s="73" t="s">
        <v>316</v>
      </c>
      <c r="Z1" s="74" t="s">
        <v>343</v>
      </c>
      <c r="AA1" s="74" t="s">
        <v>354</v>
      </c>
    </row>
    <row r="2" spans="1:27" s="96" customFormat="1" ht="65.25" thickBot="1" x14ac:dyDescent="0.3">
      <c r="A2" s="77" t="s">
        <v>74</v>
      </c>
      <c r="B2" s="78">
        <v>37</v>
      </c>
      <c r="C2" s="79">
        <v>2019</v>
      </c>
      <c r="D2" s="80" t="s">
        <v>22</v>
      </c>
      <c r="E2" s="81" t="s">
        <v>75</v>
      </c>
      <c r="F2" s="80" t="s">
        <v>76</v>
      </c>
      <c r="G2" s="80" t="s">
        <v>25</v>
      </c>
      <c r="H2" s="80" t="s">
        <v>25</v>
      </c>
      <c r="I2" s="82" t="s">
        <v>77</v>
      </c>
      <c r="J2" s="83">
        <v>43502</v>
      </c>
      <c r="K2" s="84">
        <v>325</v>
      </c>
      <c r="L2" s="83">
        <v>43830</v>
      </c>
      <c r="M2" s="85">
        <v>3</v>
      </c>
      <c r="N2" s="86">
        <v>43921</v>
      </c>
      <c r="O2" s="87">
        <v>23906667</v>
      </c>
      <c r="P2" s="87">
        <v>6600000</v>
      </c>
      <c r="Q2" s="88">
        <f>+O2+P2</f>
        <v>30506667</v>
      </c>
      <c r="R2" s="89">
        <f t="shared" ref="R2:R28" si="0">+O2*0.5</f>
        <v>11953333.5</v>
      </c>
      <c r="S2" s="89">
        <f t="shared" ref="S2:S28" si="1">+R2-P2</f>
        <v>5353333.5</v>
      </c>
      <c r="T2" s="90">
        <f t="shared" ref="T2:T28" si="2">+O2/K2</f>
        <v>73558.975384615391</v>
      </c>
      <c r="U2" s="91">
        <f t="shared" ref="U2:U28" si="3">+S2/T2</f>
        <v>72.77607487066264</v>
      </c>
      <c r="V2" s="92">
        <v>30</v>
      </c>
      <c r="W2" s="93">
        <f>+P2/M2</f>
        <v>2200000</v>
      </c>
      <c r="X2" s="87" t="s">
        <v>315</v>
      </c>
      <c r="Y2" s="94" t="s">
        <v>335</v>
      </c>
      <c r="Z2" s="95"/>
      <c r="AA2" s="95"/>
    </row>
    <row r="3" spans="1:27" s="96" customFormat="1" ht="78" thickBot="1" x14ac:dyDescent="0.3">
      <c r="A3" s="77" t="s">
        <v>74</v>
      </c>
      <c r="B3" s="78">
        <v>52</v>
      </c>
      <c r="C3" s="79">
        <v>2019</v>
      </c>
      <c r="D3" s="80" t="s">
        <v>22</v>
      </c>
      <c r="E3" s="81" t="s">
        <v>104</v>
      </c>
      <c r="F3" s="80" t="s">
        <v>105</v>
      </c>
      <c r="G3" s="80" t="s">
        <v>25</v>
      </c>
      <c r="H3" s="80" t="s">
        <v>25</v>
      </c>
      <c r="I3" s="82" t="s">
        <v>106</v>
      </c>
      <c r="J3" s="83">
        <v>43504</v>
      </c>
      <c r="K3" s="84">
        <v>323</v>
      </c>
      <c r="L3" s="83">
        <v>43830</v>
      </c>
      <c r="M3" s="85">
        <v>3</v>
      </c>
      <c r="N3" s="86">
        <v>43921</v>
      </c>
      <c r="O3" s="87">
        <v>39836667</v>
      </c>
      <c r="P3" s="87">
        <v>11100000</v>
      </c>
      <c r="Q3" s="88">
        <f t="shared" ref="Q3:Q54" si="4">+O3+P3</f>
        <v>50936667</v>
      </c>
      <c r="R3" s="89">
        <f t="shared" si="0"/>
        <v>19918333.5</v>
      </c>
      <c r="S3" s="89">
        <f t="shared" si="1"/>
        <v>8818333.5</v>
      </c>
      <c r="T3" s="90">
        <f t="shared" si="2"/>
        <v>123333.33436532508</v>
      </c>
      <c r="U3" s="91">
        <f t="shared" si="3"/>
        <v>71.500000753075057</v>
      </c>
      <c r="V3" s="92">
        <v>30</v>
      </c>
      <c r="W3" s="93">
        <f t="shared" ref="W3:W54" si="5">+P3/M3</f>
        <v>3700000</v>
      </c>
      <c r="X3" s="87" t="s">
        <v>315</v>
      </c>
      <c r="Y3" s="94" t="s">
        <v>335</v>
      </c>
      <c r="Z3" s="95"/>
      <c r="AA3" s="95"/>
    </row>
    <row r="4" spans="1:27" s="96" customFormat="1" ht="27" thickBot="1" x14ac:dyDescent="0.3">
      <c r="A4" s="77" t="s">
        <v>100</v>
      </c>
      <c r="B4" s="78">
        <v>51</v>
      </c>
      <c r="C4" s="79">
        <v>2019</v>
      </c>
      <c r="D4" s="80" t="s">
        <v>22</v>
      </c>
      <c r="E4" s="81" t="s">
        <v>101</v>
      </c>
      <c r="F4" s="80" t="s">
        <v>102</v>
      </c>
      <c r="G4" s="80" t="s">
        <v>25</v>
      </c>
      <c r="H4" s="80" t="s">
        <v>25</v>
      </c>
      <c r="I4" s="82" t="s">
        <v>103</v>
      </c>
      <c r="J4" s="83">
        <v>43504</v>
      </c>
      <c r="K4" s="84">
        <v>323</v>
      </c>
      <c r="L4" s="83">
        <v>43830</v>
      </c>
      <c r="M4" s="85">
        <v>3</v>
      </c>
      <c r="N4" s="86">
        <v>43921</v>
      </c>
      <c r="O4" s="87">
        <v>39836667</v>
      </c>
      <c r="P4" s="87">
        <v>11100000</v>
      </c>
      <c r="Q4" s="88">
        <f t="shared" si="4"/>
        <v>50936667</v>
      </c>
      <c r="R4" s="89">
        <f t="shared" si="0"/>
        <v>19918333.5</v>
      </c>
      <c r="S4" s="89">
        <f t="shared" si="1"/>
        <v>8818333.5</v>
      </c>
      <c r="T4" s="90">
        <f t="shared" si="2"/>
        <v>123333.33436532508</v>
      </c>
      <c r="U4" s="91">
        <f t="shared" si="3"/>
        <v>71.500000753075057</v>
      </c>
      <c r="V4" s="92">
        <v>30</v>
      </c>
      <c r="W4" s="93">
        <f t="shared" si="5"/>
        <v>3700000</v>
      </c>
      <c r="X4" s="87" t="s">
        <v>315</v>
      </c>
      <c r="Y4" s="94" t="s">
        <v>335</v>
      </c>
      <c r="Z4" s="95"/>
      <c r="AA4" s="95"/>
    </row>
    <row r="5" spans="1:27" s="96" customFormat="1" ht="27" thickBot="1" x14ac:dyDescent="0.3">
      <c r="A5" s="77" t="s">
        <v>100</v>
      </c>
      <c r="B5" s="78">
        <v>151</v>
      </c>
      <c r="C5" s="79">
        <v>2019</v>
      </c>
      <c r="D5" s="80" t="s">
        <v>22</v>
      </c>
      <c r="E5" s="81" t="s">
        <v>181</v>
      </c>
      <c r="F5" s="80" t="s">
        <v>182</v>
      </c>
      <c r="G5" s="80" t="s">
        <v>25</v>
      </c>
      <c r="H5" s="80" t="s">
        <v>25</v>
      </c>
      <c r="I5" s="82" t="s">
        <v>183</v>
      </c>
      <c r="J5" s="83">
        <v>43517</v>
      </c>
      <c r="K5" s="84">
        <v>310</v>
      </c>
      <c r="L5" s="83">
        <v>43830</v>
      </c>
      <c r="M5" s="85">
        <v>3</v>
      </c>
      <c r="N5" s="86">
        <v>43921</v>
      </c>
      <c r="O5" s="87">
        <v>23733333</v>
      </c>
      <c r="P5" s="87">
        <v>6600000</v>
      </c>
      <c r="Q5" s="88">
        <f t="shared" si="4"/>
        <v>30333333</v>
      </c>
      <c r="R5" s="89">
        <f t="shared" si="0"/>
        <v>11866666.5</v>
      </c>
      <c r="S5" s="89">
        <f t="shared" si="1"/>
        <v>5266666.5</v>
      </c>
      <c r="T5" s="90">
        <f t="shared" si="2"/>
        <v>76559.138709677412</v>
      </c>
      <c r="U5" s="91">
        <f t="shared" si="3"/>
        <v>68.79213362067604</v>
      </c>
      <c r="V5" s="92">
        <v>30</v>
      </c>
      <c r="W5" s="93">
        <f t="shared" si="5"/>
        <v>2200000</v>
      </c>
      <c r="X5" s="87" t="s">
        <v>315</v>
      </c>
      <c r="Y5" s="94" t="s">
        <v>335</v>
      </c>
      <c r="Z5" s="95"/>
      <c r="AA5" s="95"/>
    </row>
    <row r="6" spans="1:27" s="96" customFormat="1" ht="64.5" thickBot="1" x14ac:dyDescent="0.3">
      <c r="A6" s="77" t="s">
        <v>21</v>
      </c>
      <c r="B6" s="97">
        <v>3</v>
      </c>
      <c r="C6" s="79">
        <v>2019</v>
      </c>
      <c r="D6" s="80" t="s">
        <v>22</v>
      </c>
      <c r="E6" s="98" t="s">
        <v>23</v>
      </c>
      <c r="F6" s="80" t="s">
        <v>24</v>
      </c>
      <c r="G6" s="80" t="s">
        <v>25</v>
      </c>
      <c r="H6" s="80" t="s">
        <v>25</v>
      </c>
      <c r="I6" s="99" t="s">
        <v>26</v>
      </c>
      <c r="J6" s="100">
        <v>43497</v>
      </c>
      <c r="K6" s="101">
        <v>330</v>
      </c>
      <c r="L6" s="100">
        <v>43830</v>
      </c>
      <c r="M6" s="85">
        <v>3</v>
      </c>
      <c r="N6" s="86">
        <v>43921</v>
      </c>
      <c r="O6" s="87">
        <v>24200000</v>
      </c>
      <c r="P6" s="87">
        <v>6600000</v>
      </c>
      <c r="Q6" s="88">
        <f t="shared" si="4"/>
        <v>30800000</v>
      </c>
      <c r="R6" s="89">
        <f t="shared" si="0"/>
        <v>12100000</v>
      </c>
      <c r="S6" s="89">
        <f t="shared" si="1"/>
        <v>5500000</v>
      </c>
      <c r="T6" s="90">
        <f t="shared" si="2"/>
        <v>73333.333333333328</v>
      </c>
      <c r="U6" s="91">
        <f t="shared" si="3"/>
        <v>75</v>
      </c>
      <c r="V6" s="92">
        <v>30</v>
      </c>
      <c r="W6" s="93">
        <f t="shared" si="5"/>
        <v>2200000</v>
      </c>
      <c r="X6" s="87" t="s">
        <v>315</v>
      </c>
      <c r="Y6" s="94" t="s">
        <v>335</v>
      </c>
      <c r="Z6" s="95"/>
      <c r="AA6" s="95"/>
    </row>
    <row r="7" spans="1:27" s="96" customFormat="1" ht="64.5" thickBot="1" x14ac:dyDescent="0.3">
      <c r="A7" s="77" t="s">
        <v>21</v>
      </c>
      <c r="B7" s="78">
        <v>6</v>
      </c>
      <c r="C7" s="79">
        <v>2019</v>
      </c>
      <c r="D7" s="80" t="s">
        <v>22</v>
      </c>
      <c r="E7" s="81" t="s">
        <v>28</v>
      </c>
      <c r="F7" s="80" t="s">
        <v>29</v>
      </c>
      <c r="G7" s="80" t="s">
        <v>30</v>
      </c>
      <c r="H7" s="80" t="s">
        <v>25</v>
      </c>
      <c r="I7" s="99" t="s">
        <v>31</v>
      </c>
      <c r="J7" s="83">
        <v>43497</v>
      </c>
      <c r="K7" s="84">
        <v>330</v>
      </c>
      <c r="L7" s="83">
        <v>43830</v>
      </c>
      <c r="M7" s="85">
        <v>3</v>
      </c>
      <c r="N7" s="86">
        <v>43921</v>
      </c>
      <c r="O7" s="87">
        <v>24200000</v>
      </c>
      <c r="P7" s="87">
        <v>6600000</v>
      </c>
      <c r="Q7" s="88">
        <f t="shared" si="4"/>
        <v>30800000</v>
      </c>
      <c r="R7" s="89">
        <f t="shared" si="0"/>
        <v>12100000</v>
      </c>
      <c r="S7" s="89">
        <f t="shared" si="1"/>
        <v>5500000</v>
      </c>
      <c r="T7" s="90">
        <f t="shared" si="2"/>
        <v>73333.333333333328</v>
      </c>
      <c r="U7" s="91">
        <f t="shared" si="3"/>
        <v>75</v>
      </c>
      <c r="V7" s="92">
        <v>30</v>
      </c>
      <c r="W7" s="93">
        <f t="shared" si="5"/>
        <v>2200000</v>
      </c>
      <c r="X7" s="87" t="s">
        <v>315</v>
      </c>
      <c r="Y7" s="94" t="s">
        <v>335</v>
      </c>
      <c r="Z7" s="95"/>
      <c r="AA7" s="95"/>
    </row>
    <row r="8" spans="1:27" s="96" customFormat="1" ht="57.75" thickBot="1" x14ac:dyDescent="0.3">
      <c r="A8" s="77" t="s">
        <v>21</v>
      </c>
      <c r="B8" s="78">
        <v>137</v>
      </c>
      <c r="C8" s="79">
        <v>2019</v>
      </c>
      <c r="D8" s="80"/>
      <c r="E8" s="81"/>
      <c r="F8" s="80" t="s">
        <v>308</v>
      </c>
      <c r="G8" s="80"/>
      <c r="H8" s="80"/>
      <c r="I8" s="102" t="s">
        <v>309</v>
      </c>
      <c r="J8" s="83">
        <v>43879</v>
      </c>
      <c r="K8" s="84">
        <f>300+13</f>
        <v>313</v>
      </c>
      <c r="L8" s="83">
        <v>43834</v>
      </c>
      <c r="M8" s="85">
        <v>3</v>
      </c>
      <c r="N8" s="86">
        <v>43924</v>
      </c>
      <c r="O8" s="87">
        <v>22953333</v>
      </c>
      <c r="P8" s="87">
        <v>6000000</v>
      </c>
      <c r="Q8" s="88">
        <f t="shared" si="4"/>
        <v>28953333</v>
      </c>
      <c r="R8" s="89">
        <f t="shared" si="0"/>
        <v>11476666.5</v>
      </c>
      <c r="S8" s="89">
        <f t="shared" si="1"/>
        <v>5476666.5</v>
      </c>
      <c r="T8" s="90">
        <f t="shared" si="2"/>
        <v>73333.332268370606</v>
      </c>
      <c r="U8" s="91">
        <f t="shared" si="3"/>
        <v>74.681816993636616</v>
      </c>
      <c r="V8" s="92">
        <v>30</v>
      </c>
      <c r="W8" s="93">
        <f t="shared" si="5"/>
        <v>2000000</v>
      </c>
      <c r="X8" s="87" t="s">
        <v>315</v>
      </c>
      <c r="Y8" s="94" t="s">
        <v>335</v>
      </c>
      <c r="Z8" s="95"/>
      <c r="AA8" s="95"/>
    </row>
    <row r="9" spans="1:27" s="96" customFormat="1" ht="103.5" thickBot="1" x14ac:dyDescent="0.3">
      <c r="A9" s="77" t="s">
        <v>197</v>
      </c>
      <c r="B9" s="78">
        <v>183</v>
      </c>
      <c r="C9" s="79">
        <v>2019</v>
      </c>
      <c r="D9" s="80" t="s">
        <v>33</v>
      </c>
      <c r="E9" s="81" t="s">
        <v>198</v>
      </c>
      <c r="F9" s="80" t="s">
        <v>199</v>
      </c>
      <c r="G9" s="80" t="s">
        <v>25</v>
      </c>
      <c r="H9" s="80" t="s">
        <v>25</v>
      </c>
      <c r="I9" s="82" t="s">
        <v>200</v>
      </c>
      <c r="J9" s="83">
        <v>43535</v>
      </c>
      <c r="K9" s="84">
        <v>290</v>
      </c>
      <c r="L9" s="83">
        <v>43830</v>
      </c>
      <c r="M9" s="85">
        <v>3</v>
      </c>
      <c r="N9" s="86">
        <v>43921</v>
      </c>
      <c r="O9" s="87">
        <v>52740000</v>
      </c>
      <c r="P9" s="87">
        <v>16200000</v>
      </c>
      <c r="Q9" s="88">
        <f t="shared" si="4"/>
        <v>68940000</v>
      </c>
      <c r="R9" s="89">
        <f t="shared" si="0"/>
        <v>26370000</v>
      </c>
      <c r="S9" s="89">
        <f t="shared" si="1"/>
        <v>10170000</v>
      </c>
      <c r="T9" s="90">
        <f t="shared" si="2"/>
        <v>181862.06896551725</v>
      </c>
      <c r="U9" s="91">
        <f t="shared" si="3"/>
        <v>55.921501706484641</v>
      </c>
      <c r="V9" s="92">
        <v>30</v>
      </c>
      <c r="W9" s="93">
        <f t="shared" si="5"/>
        <v>5400000</v>
      </c>
      <c r="X9" s="87" t="s">
        <v>315</v>
      </c>
      <c r="Y9" s="94" t="s">
        <v>335</v>
      </c>
      <c r="Z9" s="95"/>
      <c r="AA9" s="95"/>
    </row>
    <row r="10" spans="1:27" s="96" customFormat="1" ht="65.25" thickBot="1" x14ac:dyDescent="0.3">
      <c r="A10" s="77" t="s">
        <v>305</v>
      </c>
      <c r="B10" s="78">
        <v>32</v>
      </c>
      <c r="C10" s="79">
        <v>2019</v>
      </c>
      <c r="D10" s="80" t="s">
        <v>33</v>
      </c>
      <c r="E10" s="81" t="s">
        <v>67</v>
      </c>
      <c r="F10" s="80" t="s">
        <v>68</v>
      </c>
      <c r="G10" s="80" t="s">
        <v>25</v>
      </c>
      <c r="H10" s="80" t="s">
        <v>25</v>
      </c>
      <c r="I10" s="82" t="s">
        <v>69</v>
      </c>
      <c r="J10" s="83">
        <v>43504</v>
      </c>
      <c r="K10" s="84">
        <v>330</v>
      </c>
      <c r="L10" s="83">
        <v>43830</v>
      </c>
      <c r="M10" s="85">
        <v>3</v>
      </c>
      <c r="N10" s="86">
        <v>43921</v>
      </c>
      <c r="O10" s="87">
        <v>49680000</v>
      </c>
      <c r="P10" s="87">
        <v>13800000</v>
      </c>
      <c r="Q10" s="88">
        <f t="shared" si="4"/>
        <v>63480000</v>
      </c>
      <c r="R10" s="89">
        <f t="shared" si="0"/>
        <v>24840000</v>
      </c>
      <c r="S10" s="89">
        <f t="shared" si="1"/>
        <v>11040000</v>
      </c>
      <c r="T10" s="90">
        <f t="shared" si="2"/>
        <v>150545.45454545456</v>
      </c>
      <c r="U10" s="91">
        <f t="shared" si="3"/>
        <v>73.333333333333329</v>
      </c>
      <c r="V10" s="92">
        <v>30</v>
      </c>
      <c r="W10" s="93">
        <f t="shared" si="5"/>
        <v>4600000</v>
      </c>
      <c r="X10" s="87" t="s">
        <v>317</v>
      </c>
      <c r="Y10" s="94" t="s">
        <v>335</v>
      </c>
      <c r="Z10" s="95"/>
      <c r="AA10" s="95"/>
    </row>
    <row r="11" spans="1:27" s="96" customFormat="1" ht="65.25" thickBot="1" x14ac:dyDescent="0.3">
      <c r="A11" s="77" t="s">
        <v>305</v>
      </c>
      <c r="B11" s="78">
        <v>42</v>
      </c>
      <c r="C11" s="79">
        <v>2019</v>
      </c>
      <c r="D11" s="80" t="s">
        <v>33</v>
      </c>
      <c r="E11" s="81" t="s">
        <v>83</v>
      </c>
      <c r="F11" s="80" t="s">
        <v>84</v>
      </c>
      <c r="G11" s="80" t="s">
        <v>25</v>
      </c>
      <c r="H11" s="80" t="s">
        <v>25</v>
      </c>
      <c r="I11" s="82" t="s">
        <v>85</v>
      </c>
      <c r="J11" s="83">
        <v>43503</v>
      </c>
      <c r="K11" s="84">
        <v>324</v>
      </c>
      <c r="L11" s="83">
        <v>43830</v>
      </c>
      <c r="M11" s="85">
        <v>3</v>
      </c>
      <c r="N11" s="86">
        <v>43921</v>
      </c>
      <c r="O11" s="87">
        <v>49680000</v>
      </c>
      <c r="P11" s="87">
        <v>13800000</v>
      </c>
      <c r="Q11" s="88">
        <f t="shared" si="4"/>
        <v>63480000</v>
      </c>
      <c r="R11" s="89">
        <f t="shared" si="0"/>
        <v>24840000</v>
      </c>
      <c r="S11" s="89">
        <f t="shared" si="1"/>
        <v>11040000</v>
      </c>
      <c r="T11" s="90">
        <f t="shared" si="2"/>
        <v>153333.33333333334</v>
      </c>
      <c r="U11" s="91">
        <f t="shared" si="3"/>
        <v>72</v>
      </c>
      <c r="V11" s="92">
        <v>30</v>
      </c>
      <c r="W11" s="93">
        <f t="shared" si="5"/>
        <v>4600000</v>
      </c>
      <c r="X11" s="87" t="s">
        <v>317</v>
      </c>
      <c r="Y11" s="94" t="s">
        <v>335</v>
      </c>
      <c r="Z11" s="95"/>
      <c r="AA11" s="95"/>
    </row>
    <row r="12" spans="1:27" s="96" customFormat="1" ht="52.5" thickBot="1" x14ac:dyDescent="0.3">
      <c r="A12" s="77" t="s">
        <v>305</v>
      </c>
      <c r="B12" s="78">
        <v>85</v>
      </c>
      <c r="C12" s="79">
        <v>2019</v>
      </c>
      <c r="D12" s="80" t="s">
        <v>22</v>
      </c>
      <c r="E12" s="81" t="s">
        <v>136</v>
      </c>
      <c r="F12" s="80" t="s">
        <v>137</v>
      </c>
      <c r="G12" s="80" t="s">
        <v>25</v>
      </c>
      <c r="H12" s="80" t="s">
        <v>25</v>
      </c>
      <c r="I12" s="82" t="s">
        <v>138</v>
      </c>
      <c r="J12" s="83">
        <v>43509</v>
      </c>
      <c r="K12" s="84">
        <v>318</v>
      </c>
      <c r="L12" s="83">
        <v>43830</v>
      </c>
      <c r="M12" s="85">
        <v>3</v>
      </c>
      <c r="N12" s="86">
        <v>43921</v>
      </c>
      <c r="O12" s="87">
        <v>31900000</v>
      </c>
      <c r="P12" s="87">
        <v>9000000</v>
      </c>
      <c r="Q12" s="88">
        <f t="shared" si="4"/>
        <v>40900000</v>
      </c>
      <c r="R12" s="89">
        <f t="shared" si="0"/>
        <v>15950000</v>
      </c>
      <c r="S12" s="89">
        <f t="shared" si="1"/>
        <v>6950000</v>
      </c>
      <c r="T12" s="90">
        <f t="shared" si="2"/>
        <v>100314.46540880503</v>
      </c>
      <c r="U12" s="91">
        <f t="shared" si="3"/>
        <v>69.282131661442008</v>
      </c>
      <c r="V12" s="92">
        <v>30</v>
      </c>
      <c r="W12" s="93">
        <f t="shared" si="5"/>
        <v>3000000</v>
      </c>
      <c r="X12" s="87" t="s">
        <v>317</v>
      </c>
      <c r="Y12" s="94" t="s">
        <v>335</v>
      </c>
      <c r="Z12" s="95"/>
      <c r="AA12" s="95"/>
    </row>
    <row r="13" spans="1:27" s="96" customFormat="1" ht="65.25" thickBot="1" x14ac:dyDescent="0.3">
      <c r="A13" s="77" t="s">
        <v>305</v>
      </c>
      <c r="B13" s="78">
        <v>111</v>
      </c>
      <c r="C13" s="79">
        <v>2019</v>
      </c>
      <c r="D13" s="80" t="s">
        <v>33</v>
      </c>
      <c r="E13" s="81" t="s">
        <v>149</v>
      </c>
      <c r="F13" s="80" t="s">
        <v>150</v>
      </c>
      <c r="G13" s="80" t="s">
        <v>25</v>
      </c>
      <c r="H13" s="80" t="s">
        <v>25</v>
      </c>
      <c r="I13" s="82" t="s">
        <v>151</v>
      </c>
      <c r="J13" s="83">
        <v>43511</v>
      </c>
      <c r="K13" s="84">
        <v>316</v>
      </c>
      <c r="L13" s="83">
        <v>43830</v>
      </c>
      <c r="M13" s="85">
        <v>3</v>
      </c>
      <c r="N13" s="86">
        <v>43921</v>
      </c>
      <c r="O13" s="87">
        <v>48453333</v>
      </c>
      <c r="P13" s="87">
        <v>13800000</v>
      </c>
      <c r="Q13" s="88">
        <f t="shared" si="4"/>
        <v>62253333</v>
      </c>
      <c r="R13" s="89">
        <f t="shared" si="0"/>
        <v>24226666.5</v>
      </c>
      <c r="S13" s="89">
        <f t="shared" si="1"/>
        <v>10426666.5</v>
      </c>
      <c r="T13" s="90">
        <f t="shared" si="2"/>
        <v>153333.33227848102</v>
      </c>
      <c r="U13" s="91">
        <f t="shared" si="3"/>
        <v>67.999999380847541</v>
      </c>
      <c r="V13" s="92">
        <v>30</v>
      </c>
      <c r="W13" s="93">
        <f t="shared" si="5"/>
        <v>4600000</v>
      </c>
      <c r="X13" s="87" t="s">
        <v>317</v>
      </c>
      <c r="Y13" s="94" t="s">
        <v>335</v>
      </c>
      <c r="Z13" s="95"/>
      <c r="AA13" s="95"/>
    </row>
    <row r="14" spans="1:27" s="96" customFormat="1" ht="65.25" thickBot="1" x14ac:dyDescent="0.3">
      <c r="A14" s="77" t="s">
        <v>305</v>
      </c>
      <c r="B14" s="78">
        <v>149</v>
      </c>
      <c r="C14" s="79">
        <v>2019</v>
      </c>
      <c r="D14" s="80" t="s">
        <v>33</v>
      </c>
      <c r="E14" s="81" t="s">
        <v>177</v>
      </c>
      <c r="F14" s="80" t="s">
        <v>178</v>
      </c>
      <c r="G14" s="80" t="s">
        <v>25</v>
      </c>
      <c r="H14" s="80" t="s">
        <v>25</v>
      </c>
      <c r="I14" s="82" t="s">
        <v>151</v>
      </c>
      <c r="J14" s="83">
        <v>43517</v>
      </c>
      <c r="K14" s="84">
        <v>309</v>
      </c>
      <c r="L14" s="83">
        <v>43830</v>
      </c>
      <c r="M14" s="85">
        <f>60+28</f>
        <v>88</v>
      </c>
      <c r="N14" s="86">
        <v>43918</v>
      </c>
      <c r="O14" s="87">
        <v>47380000</v>
      </c>
      <c r="P14" s="87">
        <v>13500000</v>
      </c>
      <c r="Q14" s="88">
        <f t="shared" si="4"/>
        <v>60880000</v>
      </c>
      <c r="R14" s="89">
        <f t="shared" si="0"/>
        <v>23690000</v>
      </c>
      <c r="S14" s="89">
        <f t="shared" si="1"/>
        <v>10190000</v>
      </c>
      <c r="T14" s="90">
        <f t="shared" si="2"/>
        <v>153333.33333333334</v>
      </c>
      <c r="U14" s="91">
        <f t="shared" si="3"/>
        <v>66.456521739130437</v>
      </c>
      <c r="V14" s="92">
        <v>30</v>
      </c>
      <c r="W14" s="93">
        <v>4600000</v>
      </c>
      <c r="X14" s="87" t="s">
        <v>317</v>
      </c>
      <c r="Y14" s="94" t="s">
        <v>335</v>
      </c>
      <c r="Z14" s="95" t="s">
        <v>344</v>
      </c>
      <c r="AA14" s="95"/>
    </row>
    <row r="15" spans="1:27" s="96" customFormat="1" ht="52.5" thickBot="1" x14ac:dyDescent="0.3">
      <c r="A15" s="77" t="s">
        <v>79</v>
      </c>
      <c r="B15" s="78">
        <v>41</v>
      </c>
      <c r="C15" s="79">
        <v>2019</v>
      </c>
      <c r="D15" s="80" t="s">
        <v>22</v>
      </c>
      <c r="E15" s="81" t="s">
        <v>80</v>
      </c>
      <c r="F15" s="80" t="s">
        <v>81</v>
      </c>
      <c r="G15" s="80" t="s">
        <v>25</v>
      </c>
      <c r="H15" s="80" t="s">
        <v>25</v>
      </c>
      <c r="I15" s="82" t="s">
        <v>82</v>
      </c>
      <c r="J15" s="83">
        <v>43503</v>
      </c>
      <c r="K15" s="84">
        <v>324</v>
      </c>
      <c r="L15" s="83">
        <v>43830</v>
      </c>
      <c r="M15" s="85">
        <v>3</v>
      </c>
      <c r="N15" s="86">
        <v>43921</v>
      </c>
      <c r="O15" s="87">
        <v>23760000</v>
      </c>
      <c r="P15" s="87">
        <v>6600000</v>
      </c>
      <c r="Q15" s="88">
        <f t="shared" si="4"/>
        <v>30360000</v>
      </c>
      <c r="R15" s="89">
        <f t="shared" si="0"/>
        <v>11880000</v>
      </c>
      <c r="S15" s="89">
        <f t="shared" si="1"/>
        <v>5280000</v>
      </c>
      <c r="T15" s="90">
        <f t="shared" si="2"/>
        <v>73333.333333333328</v>
      </c>
      <c r="U15" s="91">
        <f t="shared" si="3"/>
        <v>72</v>
      </c>
      <c r="V15" s="92">
        <v>30</v>
      </c>
      <c r="W15" s="93">
        <f t="shared" si="5"/>
        <v>2200000</v>
      </c>
      <c r="X15" s="87" t="s">
        <v>317</v>
      </c>
      <c r="Y15" s="94" t="s">
        <v>335</v>
      </c>
      <c r="Z15" s="95"/>
      <c r="AA15" s="95"/>
    </row>
    <row r="16" spans="1:27" s="96" customFormat="1" ht="39.75" thickBot="1" x14ac:dyDescent="0.3">
      <c r="A16" s="77" t="s">
        <v>79</v>
      </c>
      <c r="B16" s="78">
        <v>112</v>
      </c>
      <c r="C16" s="79">
        <v>2019</v>
      </c>
      <c r="D16" s="80" t="s">
        <v>22</v>
      </c>
      <c r="E16" s="81" t="s">
        <v>152</v>
      </c>
      <c r="F16" s="80" t="s">
        <v>153</v>
      </c>
      <c r="G16" s="80" t="s">
        <v>25</v>
      </c>
      <c r="H16" s="80" t="s">
        <v>25</v>
      </c>
      <c r="I16" s="82" t="s">
        <v>154</v>
      </c>
      <c r="J16" s="83">
        <v>43511</v>
      </c>
      <c r="K16" s="84">
        <v>316</v>
      </c>
      <c r="L16" s="83">
        <v>43830</v>
      </c>
      <c r="M16" s="85">
        <v>3</v>
      </c>
      <c r="N16" s="86">
        <v>43921</v>
      </c>
      <c r="O16" s="87">
        <v>23246667</v>
      </c>
      <c r="P16" s="87">
        <v>6600000</v>
      </c>
      <c r="Q16" s="88">
        <f t="shared" si="4"/>
        <v>29846667</v>
      </c>
      <c r="R16" s="89">
        <f t="shared" si="0"/>
        <v>11623333.5</v>
      </c>
      <c r="S16" s="89">
        <f t="shared" si="1"/>
        <v>5023333.5</v>
      </c>
      <c r="T16" s="90">
        <f t="shared" si="2"/>
        <v>73565.401898734184</v>
      </c>
      <c r="U16" s="91">
        <f t="shared" si="3"/>
        <v>68.283912958360858</v>
      </c>
      <c r="V16" s="92">
        <v>30</v>
      </c>
      <c r="W16" s="93">
        <f t="shared" si="5"/>
        <v>2200000</v>
      </c>
      <c r="X16" s="87" t="s">
        <v>317</v>
      </c>
      <c r="Y16" s="94" t="s">
        <v>336</v>
      </c>
      <c r="Z16" s="95"/>
      <c r="AA16" s="95"/>
    </row>
    <row r="17" spans="1:27" s="96" customFormat="1" ht="39.75" thickBot="1" x14ac:dyDescent="0.3">
      <c r="A17" s="77" t="s">
        <v>79</v>
      </c>
      <c r="B17" s="78">
        <v>140</v>
      </c>
      <c r="C17" s="79">
        <v>2019</v>
      </c>
      <c r="D17" s="80" t="s">
        <v>22</v>
      </c>
      <c r="E17" s="81" t="s">
        <v>171</v>
      </c>
      <c r="F17" s="80" t="s">
        <v>172</v>
      </c>
      <c r="G17" s="80" t="s">
        <v>25</v>
      </c>
      <c r="H17" s="80" t="s">
        <v>25</v>
      </c>
      <c r="I17" s="82" t="s">
        <v>154</v>
      </c>
      <c r="J17" s="83">
        <v>43515</v>
      </c>
      <c r="K17" s="84">
        <v>312</v>
      </c>
      <c r="L17" s="83">
        <v>43830</v>
      </c>
      <c r="M17" s="85">
        <v>3</v>
      </c>
      <c r="N17" s="86">
        <v>43921</v>
      </c>
      <c r="O17" s="87">
        <v>22880000</v>
      </c>
      <c r="P17" s="87">
        <v>6600000</v>
      </c>
      <c r="Q17" s="88">
        <f t="shared" si="4"/>
        <v>29480000</v>
      </c>
      <c r="R17" s="89">
        <f t="shared" si="0"/>
        <v>11440000</v>
      </c>
      <c r="S17" s="89">
        <f t="shared" si="1"/>
        <v>4840000</v>
      </c>
      <c r="T17" s="90">
        <f t="shared" si="2"/>
        <v>73333.333333333328</v>
      </c>
      <c r="U17" s="91">
        <f t="shared" si="3"/>
        <v>66</v>
      </c>
      <c r="V17" s="92">
        <v>30</v>
      </c>
      <c r="W17" s="93">
        <f t="shared" si="5"/>
        <v>2200000</v>
      </c>
      <c r="X17" s="87" t="s">
        <v>317</v>
      </c>
      <c r="Y17" s="94" t="s">
        <v>336</v>
      </c>
      <c r="Z17" s="95"/>
      <c r="AA17" s="95"/>
    </row>
    <row r="18" spans="1:27" s="96" customFormat="1" ht="39.75" thickBot="1" x14ac:dyDescent="0.3">
      <c r="A18" s="77" t="s">
        <v>79</v>
      </c>
      <c r="B18" s="78">
        <v>150</v>
      </c>
      <c r="C18" s="79">
        <v>2019</v>
      </c>
      <c r="D18" s="80" t="s">
        <v>22</v>
      </c>
      <c r="E18" s="81" t="s">
        <v>179</v>
      </c>
      <c r="F18" s="80" t="s">
        <v>180</v>
      </c>
      <c r="G18" s="80" t="s">
        <v>25</v>
      </c>
      <c r="H18" s="80" t="s">
        <v>25</v>
      </c>
      <c r="I18" s="82" t="s">
        <v>154</v>
      </c>
      <c r="J18" s="83">
        <v>43517</v>
      </c>
      <c r="K18" s="84">
        <v>310</v>
      </c>
      <c r="L18" s="83">
        <v>43830</v>
      </c>
      <c r="M18" s="85">
        <v>3</v>
      </c>
      <c r="N18" s="86">
        <v>43921</v>
      </c>
      <c r="O18" s="87">
        <v>22733333</v>
      </c>
      <c r="P18" s="87">
        <v>6600000</v>
      </c>
      <c r="Q18" s="88">
        <f t="shared" si="4"/>
        <v>29333333</v>
      </c>
      <c r="R18" s="89">
        <f t="shared" si="0"/>
        <v>11366666.5</v>
      </c>
      <c r="S18" s="89">
        <f t="shared" si="1"/>
        <v>4766666.5</v>
      </c>
      <c r="T18" s="90">
        <f t="shared" si="2"/>
        <v>73333.332258064518</v>
      </c>
      <c r="U18" s="91">
        <f t="shared" si="3"/>
        <v>64.999998680351879</v>
      </c>
      <c r="V18" s="92">
        <v>30</v>
      </c>
      <c r="W18" s="93">
        <f t="shared" si="5"/>
        <v>2200000</v>
      </c>
      <c r="X18" s="87" t="s">
        <v>317</v>
      </c>
      <c r="Y18" s="94" t="s">
        <v>336</v>
      </c>
      <c r="Z18" s="95"/>
      <c r="AA18" s="95"/>
    </row>
    <row r="19" spans="1:27" s="96" customFormat="1" ht="52.5" thickBot="1" x14ac:dyDescent="0.3">
      <c r="A19" s="77" t="s">
        <v>48</v>
      </c>
      <c r="B19" s="78">
        <v>17</v>
      </c>
      <c r="C19" s="79">
        <v>2019</v>
      </c>
      <c r="D19" s="80" t="s">
        <v>22</v>
      </c>
      <c r="E19" s="81" t="s">
        <v>49</v>
      </c>
      <c r="F19" s="80" t="s">
        <v>50</v>
      </c>
      <c r="G19" s="80" t="s">
        <v>25</v>
      </c>
      <c r="H19" s="80" t="s">
        <v>25</v>
      </c>
      <c r="I19" s="82" t="s">
        <v>51</v>
      </c>
      <c r="J19" s="83">
        <v>43500</v>
      </c>
      <c r="K19" s="84">
        <v>327</v>
      </c>
      <c r="L19" s="83">
        <v>43830</v>
      </c>
      <c r="M19" s="85">
        <v>3</v>
      </c>
      <c r="N19" s="86">
        <v>43921</v>
      </c>
      <c r="O19" s="87">
        <v>23980000</v>
      </c>
      <c r="P19" s="87">
        <v>6600000</v>
      </c>
      <c r="Q19" s="88">
        <f t="shared" si="4"/>
        <v>30580000</v>
      </c>
      <c r="R19" s="89">
        <f t="shared" si="0"/>
        <v>11990000</v>
      </c>
      <c r="S19" s="89">
        <f t="shared" si="1"/>
        <v>5390000</v>
      </c>
      <c r="T19" s="90">
        <f t="shared" si="2"/>
        <v>73333.333333333328</v>
      </c>
      <c r="U19" s="91">
        <f t="shared" si="3"/>
        <v>73.5</v>
      </c>
      <c r="V19" s="92">
        <v>30</v>
      </c>
      <c r="W19" s="93">
        <f t="shared" si="5"/>
        <v>2200000</v>
      </c>
      <c r="X19" s="87" t="s">
        <v>318</v>
      </c>
      <c r="Y19" s="94" t="s">
        <v>336</v>
      </c>
      <c r="Z19" s="95"/>
      <c r="AA19" s="95"/>
    </row>
    <row r="20" spans="1:27" s="96" customFormat="1" ht="52.5" thickBot="1" x14ac:dyDescent="0.3">
      <c r="A20" s="77" t="s">
        <v>48</v>
      </c>
      <c r="B20" s="78">
        <v>21</v>
      </c>
      <c r="C20" s="79">
        <v>2019</v>
      </c>
      <c r="D20" s="80" t="s">
        <v>22</v>
      </c>
      <c r="E20" s="81" t="s">
        <v>52</v>
      </c>
      <c r="F20" s="80" t="s">
        <v>53</v>
      </c>
      <c r="G20" s="80" t="s">
        <v>25</v>
      </c>
      <c r="H20" s="80" t="s">
        <v>25</v>
      </c>
      <c r="I20" s="82" t="s">
        <v>54</v>
      </c>
      <c r="J20" s="83">
        <v>43500</v>
      </c>
      <c r="K20" s="84">
        <v>327</v>
      </c>
      <c r="L20" s="83">
        <v>43830</v>
      </c>
      <c r="M20" s="85">
        <v>3</v>
      </c>
      <c r="N20" s="86">
        <v>43921</v>
      </c>
      <c r="O20" s="87">
        <v>24200000</v>
      </c>
      <c r="P20" s="87">
        <v>6600000</v>
      </c>
      <c r="Q20" s="88">
        <f t="shared" si="4"/>
        <v>30800000</v>
      </c>
      <c r="R20" s="89">
        <f t="shared" si="0"/>
        <v>12100000</v>
      </c>
      <c r="S20" s="89">
        <f t="shared" si="1"/>
        <v>5500000</v>
      </c>
      <c r="T20" s="90">
        <f t="shared" si="2"/>
        <v>74006.116207951069</v>
      </c>
      <c r="U20" s="91">
        <f t="shared" si="3"/>
        <v>74.318181818181813</v>
      </c>
      <c r="V20" s="92">
        <v>30</v>
      </c>
      <c r="W20" s="93">
        <f t="shared" si="5"/>
        <v>2200000</v>
      </c>
      <c r="X20" s="87" t="s">
        <v>318</v>
      </c>
      <c r="Y20" s="94" t="s">
        <v>336</v>
      </c>
      <c r="Z20" s="95"/>
      <c r="AA20" s="95"/>
    </row>
    <row r="21" spans="1:27" s="96" customFormat="1" ht="52.5" thickBot="1" x14ac:dyDescent="0.3">
      <c r="A21" s="77" t="s">
        <v>48</v>
      </c>
      <c r="B21" s="78">
        <v>23</v>
      </c>
      <c r="C21" s="79">
        <v>2019</v>
      </c>
      <c r="D21" s="80" t="s">
        <v>22</v>
      </c>
      <c r="E21" s="81" t="s">
        <v>59</v>
      </c>
      <c r="F21" s="80" t="s">
        <v>60</v>
      </c>
      <c r="G21" s="80" t="s">
        <v>25</v>
      </c>
      <c r="H21" s="80" t="s">
        <v>25</v>
      </c>
      <c r="I21" s="82" t="s">
        <v>54</v>
      </c>
      <c r="J21" s="83">
        <v>43500</v>
      </c>
      <c r="K21" s="84">
        <v>327</v>
      </c>
      <c r="L21" s="83">
        <v>43830</v>
      </c>
      <c r="M21" s="85">
        <v>3</v>
      </c>
      <c r="N21" s="86">
        <v>43921</v>
      </c>
      <c r="O21" s="87">
        <v>24200000</v>
      </c>
      <c r="P21" s="87">
        <v>6600000</v>
      </c>
      <c r="Q21" s="88">
        <f t="shared" si="4"/>
        <v>30800000</v>
      </c>
      <c r="R21" s="89">
        <f t="shared" si="0"/>
        <v>12100000</v>
      </c>
      <c r="S21" s="89">
        <f t="shared" si="1"/>
        <v>5500000</v>
      </c>
      <c r="T21" s="90">
        <f t="shared" si="2"/>
        <v>74006.116207951069</v>
      </c>
      <c r="U21" s="91">
        <f t="shared" si="3"/>
        <v>74.318181818181813</v>
      </c>
      <c r="V21" s="92">
        <v>30</v>
      </c>
      <c r="W21" s="93">
        <f t="shared" si="5"/>
        <v>2200000</v>
      </c>
      <c r="X21" s="87" t="s">
        <v>318</v>
      </c>
      <c r="Y21" s="94" t="s">
        <v>336</v>
      </c>
      <c r="Z21" s="95"/>
      <c r="AA21" s="95"/>
    </row>
    <row r="22" spans="1:27" s="96" customFormat="1" ht="52.5" thickBot="1" x14ac:dyDescent="0.3">
      <c r="A22" s="77" t="s">
        <v>96</v>
      </c>
      <c r="B22" s="78">
        <v>50</v>
      </c>
      <c r="C22" s="79">
        <v>2019</v>
      </c>
      <c r="D22" s="80" t="s">
        <v>33</v>
      </c>
      <c r="E22" s="81" t="s">
        <v>97</v>
      </c>
      <c r="F22" s="80" t="s">
        <v>98</v>
      </c>
      <c r="G22" s="80" t="s">
        <v>25</v>
      </c>
      <c r="H22" s="80" t="s">
        <v>25</v>
      </c>
      <c r="I22" s="82" t="s">
        <v>99</v>
      </c>
      <c r="J22" s="83">
        <v>43504</v>
      </c>
      <c r="K22" s="84">
        <v>323</v>
      </c>
      <c r="L22" s="83">
        <v>43830</v>
      </c>
      <c r="M22" s="85">
        <v>3</v>
      </c>
      <c r="N22" s="86">
        <v>43921</v>
      </c>
      <c r="O22" s="87">
        <v>53833333</v>
      </c>
      <c r="P22" s="87">
        <v>15000000</v>
      </c>
      <c r="Q22" s="88">
        <f t="shared" si="4"/>
        <v>68833333</v>
      </c>
      <c r="R22" s="89">
        <f t="shared" si="0"/>
        <v>26916666.5</v>
      </c>
      <c r="S22" s="89">
        <f t="shared" si="1"/>
        <v>11916666.5</v>
      </c>
      <c r="T22" s="90">
        <f t="shared" si="2"/>
        <v>166666.66563467492</v>
      </c>
      <c r="U22" s="91">
        <f t="shared" si="3"/>
        <v>71.499999442724459</v>
      </c>
      <c r="V22" s="92">
        <v>30</v>
      </c>
      <c r="W22" s="93">
        <f t="shared" si="5"/>
        <v>5000000</v>
      </c>
      <c r="X22" s="87" t="s">
        <v>320</v>
      </c>
      <c r="Y22" s="94" t="s">
        <v>336</v>
      </c>
      <c r="Z22" s="95"/>
      <c r="AA22" s="95"/>
    </row>
    <row r="23" spans="1:27" s="96" customFormat="1" ht="52.5" thickBot="1" x14ac:dyDescent="0.3">
      <c r="A23" s="77" t="s">
        <v>96</v>
      </c>
      <c r="B23" s="78">
        <v>128</v>
      </c>
      <c r="C23" s="79">
        <v>2019</v>
      </c>
      <c r="D23" s="80" t="s">
        <v>33</v>
      </c>
      <c r="E23" s="81" t="s">
        <v>162</v>
      </c>
      <c r="F23" s="80" t="s">
        <v>163</v>
      </c>
      <c r="G23" s="80" t="s">
        <v>25</v>
      </c>
      <c r="H23" s="80" t="s">
        <v>25</v>
      </c>
      <c r="I23" s="82" t="s">
        <v>164</v>
      </c>
      <c r="J23" s="83">
        <v>43511</v>
      </c>
      <c r="K23" s="84">
        <v>316</v>
      </c>
      <c r="L23" s="83">
        <v>43830</v>
      </c>
      <c r="M23" s="85">
        <v>3</v>
      </c>
      <c r="N23" s="86">
        <v>43921</v>
      </c>
      <c r="O23" s="87">
        <v>52833339</v>
      </c>
      <c r="P23" s="87">
        <v>15000000</v>
      </c>
      <c r="Q23" s="88">
        <f t="shared" si="4"/>
        <v>67833339</v>
      </c>
      <c r="R23" s="89">
        <f t="shared" si="0"/>
        <v>26416669.5</v>
      </c>
      <c r="S23" s="89">
        <f t="shared" si="1"/>
        <v>11416669.5</v>
      </c>
      <c r="T23" s="90">
        <f t="shared" si="2"/>
        <v>167194.11075949366</v>
      </c>
      <c r="U23" s="91">
        <f t="shared" si="3"/>
        <v>68.28392129446901</v>
      </c>
      <c r="V23" s="92">
        <v>30</v>
      </c>
      <c r="W23" s="93">
        <f t="shared" si="5"/>
        <v>5000000</v>
      </c>
      <c r="X23" s="87" t="s">
        <v>320</v>
      </c>
      <c r="Y23" s="94" t="s">
        <v>336</v>
      </c>
      <c r="Z23" s="95"/>
      <c r="AA23" s="95"/>
    </row>
    <row r="24" spans="1:27" s="96" customFormat="1" ht="65.25" thickBot="1" x14ac:dyDescent="0.3">
      <c r="A24" s="77" t="s">
        <v>32</v>
      </c>
      <c r="B24" s="78">
        <v>14</v>
      </c>
      <c r="C24" s="79">
        <v>2019</v>
      </c>
      <c r="D24" s="80" t="s">
        <v>22</v>
      </c>
      <c r="E24" s="81" t="s">
        <v>42</v>
      </c>
      <c r="F24" s="80" t="s">
        <v>43</v>
      </c>
      <c r="G24" s="80" t="s">
        <v>25</v>
      </c>
      <c r="H24" s="80" t="s">
        <v>25</v>
      </c>
      <c r="I24" s="82" t="s">
        <v>44</v>
      </c>
      <c r="J24" s="83">
        <v>43497</v>
      </c>
      <c r="K24" s="84">
        <v>330</v>
      </c>
      <c r="L24" s="83">
        <v>43830</v>
      </c>
      <c r="M24" s="85">
        <v>3</v>
      </c>
      <c r="N24" s="86">
        <v>43921</v>
      </c>
      <c r="O24" s="87">
        <v>40700000</v>
      </c>
      <c r="P24" s="87">
        <v>11100000</v>
      </c>
      <c r="Q24" s="88">
        <f t="shared" si="4"/>
        <v>51800000</v>
      </c>
      <c r="R24" s="89">
        <f t="shared" si="0"/>
        <v>20350000</v>
      </c>
      <c r="S24" s="89">
        <f t="shared" si="1"/>
        <v>9250000</v>
      </c>
      <c r="T24" s="90">
        <f t="shared" si="2"/>
        <v>123333.33333333333</v>
      </c>
      <c r="U24" s="91">
        <f t="shared" si="3"/>
        <v>75</v>
      </c>
      <c r="V24" s="92">
        <v>30</v>
      </c>
      <c r="W24" s="93">
        <f t="shared" si="5"/>
        <v>3700000</v>
      </c>
      <c r="X24" s="87" t="s">
        <v>319</v>
      </c>
      <c r="Y24" s="94" t="s">
        <v>336</v>
      </c>
      <c r="Z24" s="95"/>
      <c r="AA24" s="95"/>
    </row>
    <row r="25" spans="1:27" s="96" customFormat="1" ht="39.75" thickBot="1" x14ac:dyDescent="0.3">
      <c r="A25" s="77" t="s">
        <v>32</v>
      </c>
      <c r="B25" s="78">
        <v>123</v>
      </c>
      <c r="C25" s="79">
        <v>2019</v>
      </c>
      <c r="D25" s="80" t="s">
        <v>22</v>
      </c>
      <c r="E25" s="81" t="s">
        <v>157</v>
      </c>
      <c r="F25" s="80" t="s">
        <v>158</v>
      </c>
      <c r="G25" s="80" t="s">
        <v>25</v>
      </c>
      <c r="H25" s="80" t="s">
        <v>25</v>
      </c>
      <c r="I25" s="82" t="s">
        <v>159</v>
      </c>
      <c r="J25" s="83">
        <v>43510</v>
      </c>
      <c r="K25" s="84">
        <v>317</v>
      </c>
      <c r="L25" s="83">
        <v>43830</v>
      </c>
      <c r="M25" s="85">
        <v>3</v>
      </c>
      <c r="N25" s="86">
        <v>43921</v>
      </c>
      <c r="O25" s="87">
        <v>39096667</v>
      </c>
      <c r="P25" s="87">
        <v>11100000</v>
      </c>
      <c r="Q25" s="88">
        <f t="shared" si="4"/>
        <v>50196667</v>
      </c>
      <c r="R25" s="89">
        <f t="shared" si="0"/>
        <v>19548333.5</v>
      </c>
      <c r="S25" s="89">
        <f t="shared" si="1"/>
        <v>8448333.5</v>
      </c>
      <c r="T25" s="90">
        <f t="shared" si="2"/>
        <v>123333.33438485804</v>
      </c>
      <c r="U25" s="91">
        <f t="shared" si="3"/>
        <v>68.500000767328842</v>
      </c>
      <c r="V25" s="92">
        <v>30</v>
      </c>
      <c r="W25" s="93">
        <f t="shared" si="5"/>
        <v>3700000</v>
      </c>
      <c r="X25" s="87" t="s">
        <v>319</v>
      </c>
      <c r="Y25" s="94" t="s">
        <v>336</v>
      </c>
      <c r="Z25" s="95"/>
      <c r="AA25" s="95"/>
    </row>
    <row r="26" spans="1:27" s="96" customFormat="1" ht="65.25" thickBot="1" x14ac:dyDescent="0.3">
      <c r="A26" s="77" t="s">
        <v>32</v>
      </c>
      <c r="B26" s="78">
        <v>169</v>
      </c>
      <c r="C26" s="79">
        <v>2019</v>
      </c>
      <c r="D26" s="80" t="s">
        <v>33</v>
      </c>
      <c r="E26" s="81" t="s">
        <v>190</v>
      </c>
      <c r="F26" s="80" t="s">
        <v>191</v>
      </c>
      <c r="G26" s="80" t="s">
        <v>25</v>
      </c>
      <c r="H26" s="80" t="s">
        <v>25</v>
      </c>
      <c r="I26" s="82" t="s">
        <v>192</v>
      </c>
      <c r="J26" s="83">
        <v>43525</v>
      </c>
      <c r="K26" s="84">
        <v>300</v>
      </c>
      <c r="L26" s="83">
        <v>43830</v>
      </c>
      <c r="M26" s="85">
        <v>3</v>
      </c>
      <c r="N26" s="86">
        <v>43921</v>
      </c>
      <c r="O26" s="87">
        <v>50000000</v>
      </c>
      <c r="P26" s="87">
        <v>15000000</v>
      </c>
      <c r="Q26" s="88">
        <f t="shared" si="4"/>
        <v>65000000</v>
      </c>
      <c r="R26" s="89">
        <f t="shared" si="0"/>
        <v>25000000</v>
      </c>
      <c r="S26" s="89">
        <f t="shared" si="1"/>
        <v>10000000</v>
      </c>
      <c r="T26" s="90">
        <f t="shared" si="2"/>
        <v>166666.66666666666</v>
      </c>
      <c r="U26" s="91">
        <f t="shared" si="3"/>
        <v>60</v>
      </c>
      <c r="V26" s="92">
        <v>30</v>
      </c>
      <c r="W26" s="93">
        <f t="shared" si="5"/>
        <v>5000000</v>
      </c>
      <c r="X26" s="87" t="s">
        <v>319</v>
      </c>
      <c r="Y26" s="94" t="s">
        <v>336</v>
      </c>
      <c r="Z26" s="95"/>
      <c r="AA26" s="95"/>
    </row>
    <row r="27" spans="1:27" s="96" customFormat="1" ht="65.25" thickBot="1" x14ac:dyDescent="0.3">
      <c r="A27" s="77" t="s">
        <v>32</v>
      </c>
      <c r="B27" s="78">
        <v>189</v>
      </c>
      <c r="C27" s="79">
        <v>2019</v>
      </c>
      <c r="D27" s="80" t="s">
        <v>33</v>
      </c>
      <c r="E27" s="81" t="s">
        <v>207</v>
      </c>
      <c r="F27" s="80" t="s">
        <v>208</v>
      </c>
      <c r="G27" s="80" t="s">
        <v>25</v>
      </c>
      <c r="H27" s="80" t="s">
        <v>25</v>
      </c>
      <c r="I27" s="82" t="s">
        <v>209</v>
      </c>
      <c r="J27" s="83">
        <v>43538</v>
      </c>
      <c r="K27" s="84">
        <v>282</v>
      </c>
      <c r="L27" s="83">
        <v>43830</v>
      </c>
      <c r="M27" s="85">
        <v>3</v>
      </c>
      <c r="N27" s="86">
        <v>43921</v>
      </c>
      <c r="O27" s="87">
        <v>60160000</v>
      </c>
      <c r="P27" s="87">
        <v>19200000</v>
      </c>
      <c r="Q27" s="88">
        <f t="shared" si="4"/>
        <v>79360000</v>
      </c>
      <c r="R27" s="89">
        <f t="shared" si="0"/>
        <v>30080000</v>
      </c>
      <c r="S27" s="89">
        <f t="shared" si="1"/>
        <v>10880000</v>
      </c>
      <c r="T27" s="90">
        <f t="shared" si="2"/>
        <v>213333.33333333334</v>
      </c>
      <c r="U27" s="91">
        <f t="shared" si="3"/>
        <v>51</v>
      </c>
      <c r="V27" s="92">
        <v>30</v>
      </c>
      <c r="W27" s="93">
        <f t="shared" si="5"/>
        <v>6400000</v>
      </c>
      <c r="X27" s="87" t="s">
        <v>319</v>
      </c>
      <c r="Y27" s="94" t="s">
        <v>336</v>
      </c>
      <c r="Z27" s="95"/>
      <c r="AA27" s="95"/>
    </row>
    <row r="28" spans="1:27" s="96" customFormat="1" ht="65.25" thickBot="1" x14ac:dyDescent="0.3">
      <c r="A28" s="77" t="s">
        <v>32</v>
      </c>
      <c r="B28" s="78">
        <v>200</v>
      </c>
      <c r="C28" s="79">
        <v>2019</v>
      </c>
      <c r="D28" s="80" t="s">
        <v>33</v>
      </c>
      <c r="E28" s="81" t="s">
        <v>228</v>
      </c>
      <c r="F28" s="80" t="s">
        <v>229</v>
      </c>
      <c r="G28" s="80" t="s">
        <v>25</v>
      </c>
      <c r="H28" s="80" t="s">
        <v>25</v>
      </c>
      <c r="I28" s="82" t="s">
        <v>209</v>
      </c>
      <c r="J28" s="83">
        <v>43570</v>
      </c>
      <c r="K28" s="84">
        <v>256</v>
      </c>
      <c r="L28" s="83">
        <v>43830</v>
      </c>
      <c r="M28" s="85">
        <v>3</v>
      </c>
      <c r="N28" s="86">
        <v>43921</v>
      </c>
      <c r="O28" s="87">
        <v>54613333</v>
      </c>
      <c r="P28" s="87">
        <v>19200000</v>
      </c>
      <c r="Q28" s="88">
        <f t="shared" si="4"/>
        <v>73813333</v>
      </c>
      <c r="R28" s="89">
        <f t="shared" si="0"/>
        <v>27306666.5</v>
      </c>
      <c r="S28" s="89">
        <f t="shared" si="1"/>
        <v>8106666.5</v>
      </c>
      <c r="T28" s="90">
        <f t="shared" si="2"/>
        <v>213333.33203125</v>
      </c>
      <c r="U28" s="91">
        <f t="shared" si="3"/>
        <v>37.999999450683589</v>
      </c>
      <c r="V28" s="92">
        <v>30</v>
      </c>
      <c r="W28" s="93">
        <f t="shared" si="5"/>
        <v>6400000</v>
      </c>
      <c r="X28" s="87" t="s">
        <v>319</v>
      </c>
      <c r="Y28" s="94" t="s">
        <v>337</v>
      </c>
      <c r="Z28" s="95"/>
      <c r="AA28" s="95"/>
    </row>
    <row r="29" spans="1:27" s="96" customFormat="1" ht="52.5" thickBot="1" x14ac:dyDescent="0.3">
      <c r="A29" s="77" t="s">
        <v>38</v>
      </c>
      <c r="B29" s="78">
        <v>13</v>
      </c>
      <c r="C29" s="79">
        <v>2019</v>
      </c>
      <c r="D29" s="80" t="s">
        <v>22</v>
      </c>
      <c r="E29" s="81" t="s">
        <v>39</v>
      </c>
      <c r="F29" s="80" t="s">
        <v>40</v>
      </c>
      <c r="G29" s="80" t="s">
        <v>25</v>
      </c>
      <c r="H29" s="80" t="s">
        <v>25</v>
      </c>
      <c r="I29" s="82" t="s">
        <v>41</v>
      </c>
      <c r="J29" s="83">
        <v>43497</v>
      </c>
      <c r="K29" s="84">
        <v>330</v>
      </c>
      <c r="L29" s="83">
        <v>43830</v>
      </c>
      <c r="M29" s="85">
        <v>3</v>
      </c>
      <c r="N29" s="86">
        <v>43921</v>
      </c>
      <c r="O29" s="87">
        <v>40700000</v>
      </c>
      <c r="P29" s="87">
        <v>11100000</v>
      </c>
      <c r="Q29" s="88">
        <f t="shared" si="4"/>
        <v>51800000</v>
      </c>
      <c r="R29" s="89">
        <f t="shared" ref="R29:R53" si="6">+O29*0.5</f>
        <v>20350000</v>
      </c>
      <c r="S29" s="89">
        <f t="shared" ref="S29:S53" si="7">+R29-P29</f>
        <v>9250000</v>
      </c>
      <c r="T29" s="90">
        <f t="shared" ref="T29:T53" si="8">+O29/K29</f>
        <v>123333.33333333333</v>
      </c>
      <c r="U29" s="91">
        <f t="shared" ref="U29:U53" si="9">+S29/T29</f>
        <v>75</v>
      </c>
      <c r="V29" s="92">
        <v>30</v>
      </c>
      <c r="W29" s="93">
        <f t="shared" si="5"/>
        <v>3700000</v>
      </c>
      <c r="X29" s="87" t="s">
        <v>320</v>
      </c>
      <c r="Y29" s="94" t="s">
        <v>336</v>
      </c>
      <c r="Z29" s="95"/>
      <c r="AA29" s="95"/>
    </row>
    <row r="30" spans="1:27" s="96" customFormat="1" ht="39.75" thickBot="1" x14ac:dyDescent="0.3">
      <c r="A30" s="77" t="s">
        <v>38</v>
      </c>
      <c r="B30" s="78">
        <v>184</v>
      </c>
      <c r="C30" s="79">
        <v>2019</v>
      </c>
      <c r="D30" s="80" t="s">
        <v>22</v>
      </c>
      <c r="E30" s="81" t="s">
        <v>201</v>
      </c>
      <c r="F30" s="80" t="s">
        <v>202</v>
      </c>
      <c r="G30" s="80" t="s">
        <v>25</v>
      </c>
      <c r="H30" s="80" t="s">
        <v>25</v>
      </c>
      <c r="I30" s="103" t="s">
        <v>203</v>
      </c>
      <c r="J30" s="83">
        <v>43536</v>
      </c>
      <c r="K30" s="84">
        <v>289</v>
      </c>
      <c r="L30" s="83">
        <v>43830</v>
      </c>
      <c r="M30" s="85">
        <v>3</v>
      </c>
      <c r="N30" s="86">
        <v>43921</v>
      </c>
      <c r="O30" s="87">
        <v>37000000</v>
      </c>
      <c r="P30" s="87">
        <v>11100000</v>
      </c>
      <c r="Q30" s="88">
        <f t="shared" si="4"/>
        <v>48100000</v>
      </c>
      <c r="R30" s="89">
        <f t="shared" si="6"/>
        <v>18500000</v>
      </c>
      <c r="S30" s="89">
        <f t="shared" si="7"/>
        <v>7400000</v>
      </c>
      <c r="T30" s="90">
        <f t="shared" si="8"/>
        <v>128027.68166089966</v>
      </c>
      <c r="U30" s="91">
        <f t="shared" si="9"/>
        <v>57.8</v>
      </c>
      <c r="V30" s="92">
        <v>30</v>
      </c>
      <c r="W30" s="93">
        <f t="shared" si="5"/>
        <v>3700000</v>
      </c>
      <c r="X30" s="87" t="s">
        <v>320</v>
      </c>
      <c r="Y30" s="94" t="s">
        <v>336</v>
      </c>
      <c r="Z30" s="95"/>
      <c r="AA30" s="95"/>
    </row>
    <row r="31" spans="1:27" s="96" customFormat="1" ht="52.5" thickBot="1" x14ac:dyDescent="0.3">
      <c r="A31" s="77" t="s">
        <v>78</v>
      </c>
      <c r="B31" s="78">
        <v>53</v>
      </c>
      <c r="C31" s="79">
        <v>2019</v>
      </c>
      <c r="D31" s="80" t="s">
        <v>33</v>
      </c>
      <c r="E31" s="81" t="s">
        <v>107</v>
      </c>
      <c r="F31" s="80" t="s">
        <v>108</v>
      </c>
      <c r="G31" s="80" t="s">
        <v>25</v>
      </c>
      <c r="H31" s="80" t="s">
        <v>25</v>
      </c>
      <c r="I31" s="82" t="s">
        <v>109</v>
      </c>
      <c r="J31" s="83">
        <v>43504</v>
      </c>
      <c r="K31" s="84">
        <v>323</v>
      </c>
      <c r="L31" s="83">
        <v>43830</v>
      </c>
      <c r="M31" s="85">
        <v>3</v>
      </c>
      <c r="N31" s="86">
        <v>43921</v>
      </c>
      <c r="O31" s="87">
        <v>68906667</v>
      </c>
      <c r="P31" s="87">
        <v>19200000</v>
      </c>
      <c r="Q31" s="88">
        <f t="shared" si="4"/>
        <v>88106667</v>
      </c>
      <c r="R31" s="89">
        <f t="shared" si="6"/>
        <v>34453333.5</v>
      </c>
      <c r="S31" s="89">
        <f t="shared" si="7"/>
        <v>15253333.5</v>
      </c>
      <c r="T31" s="90">
        <f t="shared" si="8"/>
        <v>213333.33436532508</v>
      </c>
      <c r="U31" s="91">
        <f t="shared" si="9"/>
        <v>71.500000435371518</v>
      </c>
      <c r="V31" s="92">
        <v>30</v>
      </c>
      <c r="W31" s="93">
        <f t="shared" si="5"/>
        <v>6400000</v>
      </c>
      <c r="X31" s="87" t="s">
        <v>320</v>
      </c>
      <c r="Y31" s="94" t="s">
        <v>337</v>
      </c>
      <c r="Z31" s="95"/>
      <c r="AA31" s="95"/>
    </row>
    <row r="32" spans="1:27" s="96" customFormat="1" ht="65.25" thickBot="1" x14ac:dyDescent="0.3">
      <c r="A32" s="77" t="s">
        <v>86</v>
      </c>
      <c r="B32" s="78">
        <v>43</v>
      </c>
      <c r="C32" s="79">
        <v>2019</v>
      </c>
      <c r="D32" s="80" t="s">
        <v>33</v>
      </c>
      <c r="E32" s="81" t="s">
        <v>87</v>
      </c>
      <c r="F32" s="80" t="s">
        <v>88</v>
      </c>
      <c r="G32" s="80" t="s">
        <v>25</v>
      </c>
      <c r="H32" s="80" t="s">
        <v>25</v>
      </c>
      <c r="I32" s="82" t="s">
        <v>89</v>
      </c>
      <c r="J32" s="83">
        <v>43504</v>
      </c>
      <c r="K32" s="84">
        <v>323</v>
      </c>
      <c r="L32" s="83">
        <v>43830</v>
      </c>
      <c r="M32" s="85">
        <v>3</v>
      </c>
      <c r="N32" s="86">
        <v>43921</v>
      </c>
      <c r="O32" s="87">
        <v>64600000</v>
      </c>
      <c r="P32" s="87">
        <v>18000000</v>
      </c>
      <c r="Q32" s="88">
        <f t="shared" si="4"/>
        <v>82600000</v>
      </c>
      <c r="R32" s="89">
        <f t="shared" si="6"/>
        <v>32300000</v>
      </c>
      <c r="S32" s="89">
        <f t="shared" si="7"/>
        <v>14300000</v>
      </c>
      <c r="T32" s="90">
        <f t="shared" si="8"/>
        <v>200000</v>
      </c>
      <c r="U32" s="91">
        <f t="shared" si="9"/>
        <v>71.5</v>
      </c>
      <c r="V32" s="92">
        <v>30</v>
      </c>
      <c r="W32" s="93">
        <f t="shared" si="5"/>
        <v>6000000</v>
      </c>
      <c r="X32" s="87" t="s">
        <v>321</v>
      </c>
      <c r="Y32" s="94" t="s">
        <v>337</v>
      </c>
      <c r="Z32" s="95"/>
      <c r="AA32" s="95"/>
    </row>
    <row r="33" spans="1:27" s="96" customFormat="1" ht="65.25" thickBot="1" x14ac:dyDescent="0.3">
      <c r="A33" s="77" t="s">
        <v>86</v>
      </c>
      <c r="B33" s="78">
        <v>44</v>
      </c>
      <c r="C33" s="79">
        <v>2019</v>
      </c>
      <c r="D33" s="80" t="s">
        <v>33</v>
      </c>
      <c r="E33" s="81" t="s">
        <v>90</v>
      </c>
      <c r="F33" s="80" t="s">
        <v>91</v>
      </c>
      <c r="G33" s="80" t="s">
        <v>25</v>
      </c>
      <c r="H33" s="80" t="s">
        <v>25</v>
      </c>
      <c r="I33" s="82" t="s">
        <v>89</v>
      </c>
      <c r="J33" s="83">
        <v>43504</v>
      </c>
      <c r="K33" s="84">
        <v>323</v>
      </c>
      <c r="L33" s="83">
        <v>43830</v>
      </c>
      <c r="M33" s="85">
        <v>3</v>
      </c>
      <c r="N33" s="86">
        <v>43921</v>
      </c>
      <c r="O33" s="87">
        <v>64600000</v>
      </c>
      <c r="P33" s="87">
        <v>18000000</v>
      </c>
      <c r="Q33" s="88">
        <f t="shared" si="4"/>
        <v>82600000</v>
      </c>
      <c r="R33" s="89">
        <f t="shared" si="6"/>
        <v>32300000</v>
      </c>
      <c r="S33" s="89">
        <f t="shared" si="7"/>
        <v>14300000</v>
      </c>
      <c r="T33" s="90">
        <f t="shared" si="8"/>
        <v>200000</v>
      </c>
      <c r="U33" s="91">
        <f t="shared" si="9"/>
        <v>71.5</v>
      </c>
      <c r="V33" s="92">
        <v>30</v>
      </c>
      <c r="W33" s="93">
        <f t="shared" si="5"/>
        <v>6000000</v>
      </c>
      <c r="X33" s="87" t="s">
        <v>321</v>
      </c>
      <c r="Y33" s="94" t="s">
        <v>337</v>
      </c>
      <c r="Z33" s="95"/>
      <c r="AA33" s="95"/>
    </row>
    <row r="34" spans="1:27" s="96" customFormat="1" ht="65.25" thickBot="1" x14ac:dyDescent="0.3">
      <c r="A34" s="77" t="s">
        <v>86</v>
      </c>
      <c r="B34" s="78">
        <v>54</v>
      </c>
      <c r="C34" s="79">
        <v>2019</v>
      </c>
      <c r="D34" s="80" t="s">
        <v>33</v>
      </c>
      <c r="E34" s="81" t="s">
        <v>110</v>
      </c>
      <c r="F34" s="80" t="s">
        <v>111</v>
      </c>
      <c r="G34" s="80" t="s">
        <v>25</v>
      </c>
      <c r="H34" s="80" t="s">
        <v>25</v>
      </c>
      <c r="I34" s="82" t="s">
        <v>89</v>
      </c>
      <c r="J34" s="83">
        <v>43504</v>
      </c>
      <c r="K34" s="84">
        <v>323</v>
      </c>
      <c r="L34" s="83">
        <v>43830</v>
      </c>
      <c r="M34" s="85">
        <v>3</v>
      </c>
      <c r="N34" s="86">
        <v>43921</v>
      </c>
      <c r="O34" s="87">
        <v>64600000</v>
      </c>
      <c r="P34" s="87">
        <v>18000000</v>
      </c>
      <c r="Q34" s="88">
        <f t="shared" si="4"/>
        <v>82600000</v>
      </c>
      <c r="R34" s="89">
        <f t="shared" si="6"/>
        <v>32300000</v>
      </c>
      <c r="S34" s="89">
        <f t="shared" si="7"/>
        <v>14300000</v>
      </c>
      <c r="T34" s="90">
        <f t="shared" si="8"/>
        <v>200000</v>
      </c>
      <c r="U34" s="91">
        <f t="shared" si="9"/>
        <v>71.5</v>
      </c>
      <c r="V34" s="92">
        <v>30</v>
      </c>
      <c r="W34" s="93">
        <f t="shared" si="5"/>
        <v>6000000</v>
      </c>
      <c r="X34" s="87" t="s">
        <v>321</v>
      </c>
      <c r="Y34" s="94" t="s">
        <v>337</v>
      </c>
      <c r="Z34" s="95"/>
      <c r="AA34" s="95"/>
    </row>
    <row r="35" spans="1:27" s="96" customFormat="1" ht="39.75" thickBot="1" x14ac:dyDescent="0.3">
      <c r="A35" s="77" t="s">
        <v>86</v>
      </c>
      <c r="B35" s="78">
        <v>96</v>
      </c>
      <c r="C35" s="79">
        <v>2019</v>
      </c>
      <c r="D35" s="80" t="s">
        <v>33</v>
      </c>
      <c r="E35" s="81" t="s">
        <v>142</v>
      </c>
      <c r="F35" s="80" t="s">
        <v>143</v>
      </c>
      <c r="G35" s="80" t="s">
        <v>25</v>
      </c>
      <c r="H35" s="80" t="s">
        <v>25</v>
      </c>
      <c r="I35" s="82" t="s">
        <v>144</v>
      </c>
      <c r="J35" s="83">
        <v>43510</v>
      </c>
      <c r="K35" s="84">
        <v>317</v>
      </c>
      <c r="L35" s="83">
        <v>43830</v>
      </c>
      <c r="M35" s="85">
        <v>3</v>
      </c>
      <c r="N35" s="86">
        <v>43921</v>
      </c>
      <c r="O35" s="87">
        <v>63400000</v>
      </c>
      <c r="P35" s="87">
        <v>18000000</v>
      </c>
      <c r="Q35" s="88">
        <f t="shared" si="4"/>
        <v>81400000</v>
      </c>
      <c r="R35" s="89">
        <f t="shared" si="6"/>
        <v>31700000</v>
      </c>
      <c r="S35" s="89">
        <f t="shared" si="7"/>
        <v>13700000</v>
      </c>
      <c r="T35" s="90">
        <f t="shared" si="8"/>
        <v>200000</v>
      </c>
      <c r="U35" s="91">
        <f t="shared" si="9"/>
        <v>68.5</v>
      </c>
      <c r="V35" s="92">
        <v>30</v>
      </c>
      <c r="W35" s="93">
        <f t="shared" si="5"/>
        <v>6000000</v>
      </c>
      <c r="X35" s="87" t="s">
        <v>321</v>
      </c>
      <c r="Y35" s="94" t="s">
        <v>337</v>
      </c>
      <c r="Z35" s="95"/>
      <c r="AA35" s="95"/>
    </row>
    <row r="36" spans="1:27" s="96" customFormat="1" ht="39.75" thickBot="1" x14ac:dyDescent="0.3">
      <c r="A36" s="77" t="s">
        <v>86</v>
      </c>
      <c r="B36" s="78">
        <v>127</v>
      </c>
      <c r="C36" s="79">
        <v>2019</v>
      </c>
      <c r="D36" s="80" t="s">
        <v>33</v>
      </c>
      <c r="E36" s="81" t="s">
        <v>160</v>
      </c>
      <c r="F36" s="80" t="s">
        <v>161</v>
      </c>
      <c r="G36" s="80" t="s">
        <v>25</v>
      </c>
      <c r="H36" s="80" t="s">
        <v>25</v>
      </c>
      <c r="I36" s="82" t="s">
        <v>144</v>
      </c>
      <c r="J36" s="83">
        <v>43510</v>
      </c>
      <c r="K36" s="84">
        <v>315</v>
      </c>
      <c r="L36" s="83">
        <v>43830</v>
      </c>
      <c r="M36" s="85">
        <v>3</v>
      </c>
      <c r="N36" s="86">
        <v>43921</v>
      </c>
      <c r="O36" s="87">
        <v>63400000</v>
      </c>
      <c r="P36" s="87">
        <v>18000000</v>
      </c>
      <c r="Q36" s="88">
        <f t="shared" si="4"/>
        <v>81400000</v>
      </c>
      <c r="R36" s="89">
        <f t="shared" si="6"/>
        <v>31700000</v>
      </c>
      <c r="S36" s="89">
        <f t="shared" si="7"/>
        <v>13700000</v>
      </c>
      <c r="T36" s="90">
        <f t="shared" si="8"/>
        <v>201269.84126984127</v>
      </c>
      <c r="U36" s="91">
        <f t="shared" si="9"/>
        <v>68.067823343848573</v>
      </c>
      <c r="V36" s="92">
        <v>30</v>
      </c>
      <c r="W36" s="93">
        <f t="shared" si="5"/>
        <v>6000000</v>
      </c>
      <c r="X36" s="87" t="s">
        <v>321</v>
      </c>
      <c r="Y36" s="94" t="s">
        <v>337</v>
      </c>
      <c r="Z36" s="95"/>
      <c r="AA36" s="95"/>
    </row>
    <row r="37" spans="1:27" s="96" customFormat="1" ht="39.75" thickBot="1" x14ac:dyDescent="0.3">
      <c r="A37" s="77" t="s">
        <v>86</v>
      </c>
      <c r="B37" s="78">
        <v>188</v>
      </c>
      <c r="C37" s="79">
        <v>2019</v>
      </c>
      <c r="D37" s="80" t="s">
        <v>22</v>
      </c>
      <c r="E37" s="81" t="s">
        <v>204</v>
      </c>
      <c r="F37" s="80" t="s">
        <v>205</v>
      </c>
      <c r="G37" s="80" t="s">
        <v>25</v>
      </c>
      <c r="H37" s="80" t="s">
        <v>25</v>
      </c>
      <c r="I37" s="82" t="s">
        <v>206</v>
      </c>
      <c r="J37" s="83">
        <v>43543</v>
      </c>
      <c r="K37" s="84">
        <v>282</v>
      </c>
      <c r="L37" s="83">
        <v>43830</v>
      </c>
      <c r="M37" s="85">
        <v>3</v>
      </c>
      <c r="N37" s="86">
        <v>43921</v>
      </c>
      <c r="O37" s="87">
        <v>20680000</v>
      </c>
      <c r="P37" s="87">
        <v>6600000</v>
      </c>
      <c r="Q37" s="88">
        <f t="shared" si="4"/>
        <v>27280000</v>
      </c>
      <c r="R37" s="89">
        <f t="shared" si="6"/>
        <v>10340000</v>
      </c>
      <c r="S37" s="89">
        <f t="shared" si="7"/>
        <v>3740000</v>
      </c>
      <c r="T37" s="90">
        <f t="shared" si="8"/>
        <v>73333.333333333328</v>
      </c>
      <c r="U37" s="91">
        <f t="shared" si="9"/>
        <v>51</v>
      </c>
      <c r="V37" s="92">
        <v>30</v>
      </c>
      <c r="W37" s="93">
        <f t="shared" si="5"/>
        <v>2200000</v>
      </c>
      <c r="X37" s="87" t="s">
        <v>321</v>
      </c>
      <c r="Y37" s="94" t="s">
        <v>337</v>
      </c>
      <c r="Z37" s="95"/>
      <c r="AA37" s="95"/>
    </row>
    <row r="38" spans="1:27" s="96" customFormat="1" ht="39.75" thickBot="1" x14ac:dyDescent="0.3">
      <c r="A38" s="77" t="s">
        <v>86</v>
      </c>
      <c r="B38" s="78">
        <v>190</v>
      </c>
      <c r="C38" s="79">
        <v>2019</v>
      </c>
      <c r="D38" s="80" t="s">
        <v>22</v>
      </c>
      <c r="E38" s="81" t="s">
        <v>210</v>
      </c>
      <c r="F38" s="80" t="s">
        <v>211</v>
      </c>
      <c r="G38" s="80" t="s">
        <v>25</v>
      </c>
      <c r="H38" s="80" t="s">
        <v>25</v>
      </c>
      <c r="I38" s="82" t="s">
        <v>206</v>
      </c>
      <c r="J38" s="83">
        <v>43546</v>
      </c>
      <c r="K38" s="84">
        <v>279</v>
      </c>
      <c r="L38" s="83">
        <v>43830</v>
      </c>
      <c r="M38" s="85">
        <v>3</v>
      </c>
      <c r="N38" s="86">
        <v>43921</v>
      </c>
      <c r="O38" s="87">
        <v>20460000</v>
      </c>
      <c r="P38" s="87">
        <v>6600000</v>
      </c>
      <c r="Q38" s="88">
        <f t="shared" si="4"/>
        <v>27060000</v>
      </c>
      <c r="R38" s="89">
        <f t="shared" si="6"/>
        <v>10230000</v>
      </c>
      <c r="S38" s="89">
        <f t="shared" si="7"/>
        <v>3630000</v>
      </c>
      <c r="T38" s="90">
        <f t="shared" si="8"/>
        <v>73333.333333333328</v>
      </c>
      <c r="U38" s="91">
        <f t="shared" si="9"/>
        <v>49.5</v>
      </c>
      <c r="V38" s="92">
        <v>30</v>
      </c>
      <c r="W38" s="93">
        <f t="shared" si="5"/>
        <v>2200000</v>
      </c>
      <c r="X38" s="87" t="s">
        <v>321</v>
      </c>
      <c r="Y38" s="94" t="s">
        <v>337</v>
      </c>
      <c r="Z38" s="95"/>
      <c r="AA38" s="95"/>
    </row>
    <row r="39" spans="1:27" s="96" customFormat="1" ht="39.75" thickBot="1" x14ac:dyDescent="0.3">
      <c r="A39" s="77" t="s">
        <v>86</v>
      </c>
      <c r="B39" s="78">
        <v>191</v>
      </c>
      <c r="C39" s="79">
        <v>2019</v>
      </c>
      <c r="D39" s="80" t="s">
        <v>22</v>
      </c>
      <c r="E39" s="81" t="s">
        <v>212</v>
      </c>
      <c r="F39" s="80" t="s">
        <v>213</v>
      </c>
      <c r="G39" s="80" t="s">
        <v>25</v>
      </c>
      <c r="H39" s="80" t="s">
        <v>25</v>
      </c>
      <c r="I39" s="82" t="s">
        <v>214</v>
      </c>
      <c r="J39" s="83">
        <v>43546</v>
      </c>
      <c r="K39" s="84">
        <v>279</v>
      </c>
      <c r="L39" s="83">
        <v>43830</v>
      </c>
      <c r="M39" s="85">
        <v>3</v>
      </c>
      <c r="N39" s="86">
        <v>43921</v>
      </c>
      <c r="O39" s="87">
        <v>20460000</v>
      </c>
      <c r="P39" s="87">
        <v>6600000</v>
      </c>
      <c r="Q39" s="88">
        <f t="shared" si="4"/>
        <v>27060000</v>
      </c>
      <c r="R39" s="89">
        <f t="shared" si="6"/>
        <v>10230000</v>
      </c>
      <c r="S39" s="89">
        <f t="shared" si="7"/>
        <v>3630000</v>
      </c>
      <c r="T39" s="90">
        <f t="shared" si="8"/>
        <v>73333.333333333328</v>
      </c>
      <c r="U39" s="91">
        <f t="shared" si="9"/>
        <v>49.5</v>
      </c>
      <c r="V39" s="92">
        <v>30</v>
      </c>
      <c r="W39" s="93">
        <f t="shared" si="5"/>
        <v>2200000</v>
      </c>
      <c r="X39" s="87" t="s">
        <v>321</v>
      </c>
      <c r="Y39" s="94" t="s">
        <v>337</v>
      </c>
      <c r="Z39" s="95"/>
      <c r="AA39" s="95"/>
    </row>
    <row r="40" spans="1:27" s="96" customFormat="1" ht="39.75" thickBot="1" x14ac:dyDescent="0.3">
      <c r="A40" s="77" t="s">
        <v>86</v>
      </c>
      <c r="B40" s="78">
        <v>195</v>
      </c>
      <c r="C40" s="79">
        <v>2019</v>
      </c>
      <c r="D40" s="80" t="s">
        <v>22</v>
      </c>
      <c r="E40" s="81" t="s">
        <v>221</v>
      </c>
      <c r="F40" s="80" t="s">
        <v>222</v>
      </c>
      <c r="G40" s="80" t="s">
        <v>25</v>
      </c>
      <c r="H40" s="80" t="s">
        <v>25</v>
      </c>
      <c r="I40" s="104" t="s">
        <v>214</v>
      </c>
      <c r="J40" s="83">
        <v>43557</v>
      </c>
      <c r="K40" s="84">
        <v>269</v>
      </c>
      <c r="L40" s="83">
        <v>43830</v>
      </c>
      <c r="M40" s="85">
        <v>3</v>
      </c>
      <c r="N40" s="86">
        <v>43921</v>
      </c>
      <c r="O40" s="87">
        <v>19726666</v>
      </c>
      <c r="P40" s="87">
        <v>6600000</v>
      </c>
      <c r="Q40" s="88">
        <f t="shared" si="4"/>
        <v>26326666</v>
      </c>
      <c r="R40" s="89">
        <f t="shared" si="6"/>
        <v>9863333</v>
      </c>
      <c r="S40" s="89">
        <f t="shared" si="7"/>
        <v>3263333</v>
      </c>
      <c r="T40" s="90">
        <f t="shared" si="8"/>
        <v>73333.33085501859</v>
      </c>
      <c r="U40" s="91">
        <f t="shared" si="9"/>
        <v>44.499996958431801</v>
      </c>
      <c r="V40" s="92">
        <v>30</v>
      </c>
      <c r="W40" s="93">
        <f t="shared" si="5"/>
        <v>2200000</v>
      </c>
      <c r="X40" s="87" t="s">
        <v>321</v>
      </c>
      <c r="Y40" s="94" t="s">
        <v>337</v>
      </c>
      <c r="Z40" s="95"/>
      <c r="AA40" s="95"/>
    </row>
    <row r="41" spans="1:27" s="96" customFormat="1" ht="39.75" thickBot="1" x14ac:dyDescent="0.3">
      <c r="A41" s="77" t="s">
        <v>86</v>
      </c>
      <c r="B41" s="78">
        <v>196</v>
      </c>
      <c r="C41" s="79">
        <v>2019</v>
      </c>
      <c r="D41" s="80" t="s">
        <v>22</v>
      </c>
      <c r="E41" s="81" t="s">
        <v>223</v>
      </c>
      <c r="F41" s="80" t="s">
        <v>224</v>
      </c>
      <c r="G41" s="80" t="s">
        <v>25</v>
      </c>
      <c r="H41" s="80" t="s">
        <v>25</v>
      </c>
      <c r="I41" s="104" t="s">
        <v>206</v>
      </c>
      <c r="J41" s="83">
        <v>43556</v>
      </c>
      <c r="K41" s="84">
        <v>270</v>
      </c>
      <c r="L41" s="83">
        <v>43830</v>
      </c>
      <c r="M41" s="85">
        <v>3</v>
      </c>
      <c r="N41" s="86">
        <v>43921</v>
      </c>
      <c r="O41" s="87">
        <v>19800000</v>
      </c>
      <c r="P41" s="87">
        <v>6600000</v>
      </c>
      <c r="Q41" s="88">
        <f t="shared" si="4"/>
        <v>26400000</v>
      </c>
      <c r="R41" s="89">
        <f t="shared" si="6"/>
        <v>9900000</v>
      </c>
      <c r="S41" s="89">
        <f t="shared" si="7"/>
        <v>3300000</v>
      </c>
      <c r="T41" s="90">
        <f t="shared" si="8"/>
        <v>73333.333333333328</v>
      </c>
      <c r="U41" s="91">
        <f t="shared" si="9"/>
        <v>45</v>
      </c>
      <c r="V41" s="92">
        <v>30</v>
      </c>
      <c r="W41" s="93">
        <f t="shared" si="5"/>
        <v>2200000</v>
      </c>
      <c r="X41" s="87" t="s">
        <v>321</v>
      </c>
      <c r="Y41" s="94" t="s">
        <v>337</v>
      </c>
      <c r="Z41" s="95"/>
      <c r="AA41" s="95"/>
    </row>
    <row r="42" spans="1:27" s="96" customFormat="1" ht="52.5" thickBot="1" x14ac:dyDescent="0.3">
      <c r="A42" s="77" t="s">
        <v>92</v>
      </c>
      <c r="B42" s="78">
        <v>48</v>
      </c>
      <c r="C42" s="79">
        <v>2019</v>
      </c>
      <c r="D42" s="80" t="s">
        <v>22</v>
      </c>
      <c r="E42" s="81" t="s">
        <v>93</v>
      </c>
      <c r="F42" s="80" t="s">
        <v>94</v>
      </c>
      <c r="G42" s="80" t="s">
        <v>25</v>
      </c>
      <c r="H42" s="80" t="s">
        <v>25</v>
      </c>
      <c r="I42" s="82" t="s">
        <v>95</v>
      </c>
      <c r="J42" s="83">
        <v>43504</v>
      </c>
      <c r="K42" s="84">
        <v>323</v>
      </c>
      <c r="L42" s="83">
        <v>43830</v>
      </c>
      <c r="M42" s="85">
        <v>3</v>
      </c>
      <c r="N42" s="86">
        <v>43921</v>
      </c>
      <c r="O42" s="87">
        <v>23686667</v>
      </c>
      <c r="P42" s="87">
        <v>6600000</v>
      </c>
      <c r="Q42" s="88">
        <f t="shared" si="4"/>
        <v>30286667</v>
      </c>
      <c r="R42" s="89">
        <f t="shared" si="6"/>
        <v>11843333.5</v>
      </c>
      <c r="S42" s="89">
        <f t="shared" si="7"/>
        <v>5243333.5</v>
      </c>
      <c r="T42" s="90">
        <f t="shared" si="8"/>
        <v>73333.334365325078</v>
      </c>
      <c r="U42" s="91">
        <f t="shared" si="9"/>
        <v>71.500001266535307</v>
      </c>
      <c r="V42" s="92">
        <v>30</v>
      </c>
      <c r="W42" s="93">
        <f t="shared" si="5"/>
        <v>2200000</v>
      </c>
      <c r="X42" s="87" t="s">
        <v>322</v>
      </c>
      <c r="Y42" s="94" t="s">
        <v>337</v>
      </c>
      <c r="Z42" s="95"/>
      <c r="AA42" s="95"/>
    </row>
    <row r="43" spans="1:27" s="96" customFormat="1" ht="65.25" thickBot="1" x14ac:dyDescent="0.3">
      <c r="A43" s="77" t="s">
        <v>55</v>
      </c>
      <c r="B43" s="78">
        <v>22</v>
      </c>
      <c r="C43" s="79">
        <v>2019</v>
      </c>
      <c r="D43" s="80" t="s">
        <v>33</v>
      </c>
      <c r="E43" s="81" t="s">
        <v>56</v>
      </c>
      <c r="F43" s="80" t="s">
        <v>57</v>
      </c>
      <c r="G43" s="80" t="s">
        <v>25</v>
      </c>
      <c r="H43" s="80" t="s">
        <v>25</v>
      </c>
      <c r="I43" s="82" t="s">
        <v>58</v>
      </c>
      <c r="J43" s="83">
        <v>43500</v>
      </c>
      <c r="K43" s="84">
        <v>327</v>
      </c>
      <c r="L43" s="83">
        <v>43830</v>
      </c>
      <c r="M43" s="85">
        <v>3</v>
      </c>
      <c r="N43" s="86">
        <v>43921</v>
      </c>
      <c r="O43" s="87">
        <v>70400000</v>
      </c>
      <c r="P43" s="87">
        <v>19200000</v>
      </c>
      <c r="Q43" s="88">
        <f t="shared" si="4"/>
        <v>89600000</v>
      </c>
      <c r="R43" s="89">
        <f t="shared" si="6"/>
        <v>35200000</v>
      </c>
      <c r="S43" s="89">
        <f t="shared" si="7"/>
        <v>16000000</v>
      </c>
      <c r="T43" s="90">
        <f t="shared" si="8"/>
        <v>215290.51987767583</v>
      </c>
      <c r="U43" s="91">
        <f t="shared" si="9"/>
        <v>74.318181818181827</v>
      </c>
      <c r="V43" s="92">
        <v>30</v>
      </c>
      <c r="W43" s="93">
        <f t="shared" si="5"/>
        <v>6400000</v>
      </c>
      <c r="X43" s="87" t="s">
        <v>322</v>
      </c>
      <c r="Y43" s="94" t="s">
        <v>337</v>
      </c>
      <c r="Z43" s="95"/>
      <c r="AA43" s="95"/>
    </row>
    <row r="44" spans="1:27" s="96" customFormat="1" ht="39.75" thickBot="1" x14ac:dyDescent="0.3">
      <c r="A44" s="77" t="s">
        <v>55</v>
      </c>
      <c r="B44" s="78">
        <v>64</v>
      </c>
      <c r="C44" s="79">
        <v>2019</v>
      </c>
      <c r="D44" s="80" t="s">
        <v>33</v>
      </c>
      <c r="E44" s="81" t="s">
        <v>119</v>
      </c>
      <c r="F44" s="80" t="s">
        <v>120</v>
      </c>
      <c r="G44" s="80" t="s">
        <v>121</v>
      </c>
      <c r="H44" s="80" t="s">
        <v>25</v>
      </c>
      <c r="I44" s="82" t="s">
        <v>122</v>
      </c>
      <c r="J44" s="83">
        <v>43507</v>
      </c>
      <c r="K44" s="84">
        <v>320</v>
      </c>
      <c r="L44" s="83">
        <v>43830</v>
      </c>
      <c r="M44" s="85">
        <v>3</v>
      </c>
      <c r="N44" s="86">
        <v>43921</v>
      </c>
      <c r="O44" s="87">
        <v>68266667</v>
      </c>
      <c r="P44" s="87">
        <v>19200000</v>
      </c>
      <c r="Q44" s="88">
        <f t="shared" si="4"/>
        <v>87466667</v>
      </c>
      <c r="R44" s="89">
        <f t="shared" si="6"/>
        <v>34133333.5</v>
      </c>
      <c r="S44" s="89">
        <f t="shared" si="7"/>
        <v>14933333.5</v>
      </c>
      <c r="T44" s="90">
        <f t="shared" si="8"/>
        <v>213333.33437500001</v>
      </c>
      <c r="U44" s="91">
        <f t="shared" si="9"/>
        <v>70.000000439453117</v>
      </c>
      <c r="V44" s="92">
        <v>30</v>
      </c>
      <c r="W44" s="93">
        <f t="shared" si="5"/>
        <v>6400000</v>
      </c>
      <c r="X44" s="87" t="s">
        <v>322</v>
      </c>
      <c r="Y44" s="94" t="s">
        <v>338</v>
      </c>
      <c r="Z44" s="95"/>
      <c r="AA44" s="95"/>
    </row>
    <row r="45" spans="1:27" s="96" customFormat="1" ht="39.75" thickBot="1" x14ac:dyDescent="0.3">
      <c r="A45" s="77" t="s">
        <v>55</v>
      </c>
      <c r="B45" s="78">
        <v>69</v>
      </c>
      <c r="C45" s="79">
        <v>2019</v>
      </c>
      <c r="D45" s="80" t="s">
        <v>33</v>
      </c>
      <c r="E45" s="81" t="s">
        <v>125</v>
      </c>
      <c r="F45" s="80" t="s">
        <v>126</v>
      </c>
      <c r="G45" s="80" t="s">
        <v>25</v>
      </c>
      <c r="H45" s="80" t="s">
        <v>25</v>
      </c>
      <c r="I45" s="82" t="s">
        <v>122</v>
      </c>
      <c r="J45" s="83">
        <v>43507</v>
      </c>
      <c r="K45" s="84">
        <v>320</v>
      </c>
      <c r="L45" s="83">
        <v>43830</v>
      </c>
      <c r="M45" s="85">
        <v>3</v>
      </c>
      <c r="N45" s="86">
        <v>43921</v>
      </c>
      <c r="O45" s="87">
        <v>68266667</v>
      </c>
      <c r="P45" s="87">
        <v>19200000</v>
      </c>
      <c r="Q45" s="88">
        <f t="shared" si="4"/>
        <v>87466667</v>
      </c>
      <c r="R45" s="89">
        <f t="shared" si="6"/>
        <v>34133333.5</v>
      </c>
      <c r="S45" s="89">
        <f t="shared" si="7"/>
        <v>14933333.5</v>
      </c>
      <c r="T45" s="90">
        <f t="shared" si="8"/>
        <v>213333.33437500001</v>
      </c>
      <c r="U45" s="91">
        <f t="shared" si="9"/>
        <v>70.000000439453117</v>
      </c>
      <c r="V45" s="92">
        <v>30</v>
      </c>
      <c r="W45" s="93">
        <f t="shared" si="5"/>
        <v>6400000</v>
      </c>
      <c r="X45" s="87" t="s">
        <v>322</v>
      </c>
      <c r="Y45" s="94" t="s">
        <v>338</v>
      </c>
      <c r="Z45" s="95"/>
      <c r="AA45" s="95"/>
    </row>
    <row r="46" spans="1:27" s="96" customFormat="1" ht="65.25" thickBot="1" x14ac:dyDescent="0.3">
      <c r="A46" s="77" t="s">
        <v>55</v>
      </c>
      <c r="B46" s="78">
        <v>122</v>
      </c>
      <c r="C46" s="79">
        <v>2019</v>
      </c>
      <c r="D46" s="80" t="s">
        <v>33</v>
      </c>
      <c r="E46" s="81" t="s">
        <v>155</v>
      </c>
      <c r="F46" s="80" t="s">
        <v>156</v>
      </c>
      <c r="G46" s="80" t="s">
        <v>25</v>
      </c>
      <c r="H46" s="80" t="s">
        <v>25</v>
      </c>
      <c r="I46" s="82" t="s">
        <v>58</v>
      </c>
      <c r="J46" s="83">
        <v>43511</v>
      </c>
      <c r="K46" s="84">
        <v>316</v>
      </c>
      <c r="L46" s="83">
        <v>43830</v>
      </c>
      <c r="M46" s="85">
        <v>3</v>
      </c>
      <c r="N46" s="86">
        <v>43921</v>
      </c>
      <c r="O46" s="87">
        <v>67626667</v>
      </c>
      <c r="P46" s="87">
        <v>19200000</v>
      </c>
      <c r="Q46" s="88">
        <f t="shared" si="4"/>
        <v>86826667</v>
      </c>
      <c r="R46" s="89">
        <f t="shared" si="6"/>
        <v>33813333.5</v>
      </c>
      <c r="S46" s="89">
        <f t="shared" si="7"/>
        <v>14613333.5</v>
      </c>
      <c r="T46" s="90">
        <f t="shared" si="8"/>
        <v>214008.43987341772</v>
      </c>
      <c r="U46" s="91">
        <f t="shared" si="9"/>
        <v>68.283912114136868</v>
      </c>
      <c r="V46" s="92">
        <v>30</v>
      </c>
      <c r="W46" s="93">
        <f t="shared" si="5"/>
        <v>6400000</v>
      </c>
      <c r="X46" s="87" t="s">
        <v>322</v>
      </c>
      <c r="Y46" s="94" t="s">
        <v>338</v>
      </c>
      <c r="Z46" s="95"/>
      <c r="AA46" s="95"/>
    </row>
    <row r="47" spans="1:27" s="96" customFormat="1" ht="65.25" thickBot="1" x14ac:dyDescent="0.3">
      <c r="A47" s="77" t="s">
        <v>55</v>
      </c>
      <c r="B47" s="78">
        <v>141</v>
      </c>
      <c r="C47" s="79">
        <v>2019</v>
      </c>
      <c r="D47" s="80" t="s">
        <v>33</v>
      </c>
      <c r="E47" s="81" t="s">
        <v>173</v>
      </c>
      <c r="F47" s="80" t="s">
        <v>174</v>
      </c>
      <c r="G47" s="80" t="s">
        <v>25</v>
      </c>
      <c r="H47" s="80" t="s">
        <v>25</v>
      </c>
      <c r="I47" s="82" t="s">
        <v>58</v>
      </c>
      <c r="J47" s="83">
        <v>43515</v>
      </c>
      <c r="K47" s="84">
        <v>312</v>
      </c>
      <c r="L47" s="83">
        <v>43830</v>
      </c>
      <c r="M47" s="85">
        <v>3</v>
      </c>
      <c r="N47" s="86">
        <v>43921</v>
      </c>
      <c r="O47" s="87">
        <v>66560000</v>
      </c>
      <c r="P47" s="87">
        <v>19200000</v>
      </c>
      <c r="Q47" s="88">
        <f t="shared" si="4"/>
        <v>85760000</v>
      </c>
      <c r="R47" s="89">
        <f t="shared" si="6"/>
        <v>33280000</v>
      </c>
      <c r="S47" s="89">
        <f t="shared" si="7"/>
        <v>14080000</v>
      </c>
      <c r="T47" s="90">
        <f t="shared" si="8"/>
        <v>213333.33333333334</v>
      </c>
      <c r="U47" s="91">
        <f t="shared" si="9"/>
        <v>66</v>
      </c>
      <c r="V47" s="92">
        <v>30</v>
      </c>
      <c r="W47" s="93">
        <f t="shared" si="5"/>
        <v>6400000</v>
      </c>
      <c r="X47" s="87" t="s">
        <v>322</v>
      </c>
      <c r="Y47" s="94" t="s">
        <v>338</v>
      </c>
      <c r="Z47" s="95"/>
      <c r="AA47" s="95"/>
    </row>
    <row r="48" spans="1:27" s="96" customFormat="1" ht="39.75" thickBot="1" x14ac:dyDescent="0.3">
      <c r="A48" s="77" t="s">
        <v>55</v>
      </c>
      <c r="B48" s="78">
        <v>156</v>
      </c>
      <c r="C48" s="79">
        <v>2019</v>
      </c>
      <c r="D48" s="80" t="s">
        <v>33</v>
      </c>
      <c r="E48" s="81" t="s">
        <v>187</v>
      </c>
      <c r="F48" s="80" t="s">
        <v>188</v>
      </c>
      <c r="G48" s="80" t="s">
        <v>25</v>
      </c>
      <c r="H48" s="80" t="s">
        <v>25</v>
      </c>
      <c r="I48" s="82" t="s">
        <v>122</v>
      </c>
      <c r="J48" s="83">
        <v>43521</v>
      </c>
      <c r="K48" s="84">
        <v>305</v>
      </c>
      <c r="L48" s="83">
        <v>43830</v>
      </c>
      <c r="M48" s="85">
        <v>3</v>
      </c>
      <c r="N48" s="86">
        <v>43921</v>
      </c>
      <c r="O48" s="87">
        <v>65920000</v>
      </c>
      <c r="P48" s="87">
        <v>19200000</v>
      </c>
      <c r="Q48" s="88">
        <f t="shared" si="4"/>
        <v>85120000</v>
      </c>
      <c r="R48" s="89">
        <f t="shared" si="6"/>
        <v>32960000</v>
      </c>
      <c r="S48" s="89">
        <f t="shared" si="7"/>
        <v>13760000</v>
      </c>
      <c r="T48" s="90">
        <f t="shared" si="8"/>
        <v>216131.1475409836</v>
      </c>
      <c r="U48" s="91">
        <f t="shared" si="9"/>
        <v>63.665048543689323</v>
      </c>
      <c r="V48" s="92">
        <v>30</v>
      </c>
      <c r="W48" s="93">
        <f t="shared" si="5"/>
        <v>6400000</v>
      </c>
      <c r="X48" s="87" t="s">
        <v>322</v>
      </c>
      <c r="Y48" s="94" t="s">
        <v>338</v>
      </c>
      <c r="Z48" s="95"/>
      <c r="AA48" s="95"/>
    </row>
    <row r="49" spans="1:27" s="96" customFormat="1" ht="65.25" thickBot="1" x14ac:dyDescent="0.3">
      <c r="A49" s="77" t="s">
        <v>127</v>
      </c>
      <c r="B49" s="78">
        <v>70</v>
      </c>
      <c r="C49" s="79">
        <v>2019</v>
      </c>
      <c r="D49" s="80" t="s">
        <v>33</v>
      </c>
      <c r="E49" s="81" t="s">
        <v>128</v>
      </c>
      <c r="F49" s="80" t="s">
        <v>129</v>
      </c>
      <c r="G49" s="80" t="s">
        <v>130</v>
      </c>
      <c r="H49" s="80">
        <v>0</v>
      </c>
      <c r="I49" s="82" t="s">
        <v>131</v>
      </c>
      <c r="J49" s="83">
        <v>43507</v>
      </c>
      <c r="K49" s="84">
        <v>320</v>
      </c>
      <c r="L49" s="83">
        <v>43830</v>
      </c>
      <c r="M49" s="85">
        <v>3</v>
      </c>
      <c r="N49" s="86">
        <v>43921</v>
      </c>
      <c r="O49" s="87">
        <v>67200000</v>
      </c>
      <c r="P49" s="87">
        <v>18900000</v>
      </c>
      <c r="Q49" s="88">
        <f t="shared" si="4"/>
        <v>86100000</v>
      </c>
      <c r="R49" s="89">
        <f t="shared" si="6"/>
        <v>33600000</v>
      </c>
      <c r="S49" s="89">
        <f t="shared" si="7"/>
        <v>14700000</v>
      </c>
      <c r="T49" s="90">
        <f t="shared" si="8"/>
        <v>210000</v>
      </c>
      <c r="U49" s="91">
        <f t="shared" si="9"/>
        <v>70</v>
      </c>
      <c r="V49" s="92">
        <v>30</v>
      </c>
      <c r="W49" s="93">
        <f t="shared" si="5"/>
        <v>6300000</v>
      </c>
      <c r="X49" s="87" t="s">
        <v>323</v>
      </c>
      <c r="Y49" s="94" t="s">
        <v>338</v>
      </c>
      <c r="Z49" s="95"/>
      <c r="AA49" s="95"/>
    </row>
    <row r="50" spans="1:27" s="96" customFormat="1" ht="80.25" thickBot="1" x14ac:dyDescent="0.3">
      <c r="A50" s="77" t="s">
        <v>127</v>
      </c>
      <c r="B50" s="78">
        <v>77</v>
      </c>
      <c r="C50" s="79">
        <v>2019</v>
      </c>
      <c r="D50" s="80"/>
      <c r="E50" s="81"/>
      <c r="F50" s="80" t="s">
        <v>307</v>
      </c>
      <c r="G50" s="80"/>
      <c r="H50" s="80"/>
      <c r="I50" s="102" t="s">
        <v>306</v>
      </c>
      <c r="J50" s="83">
        <v>43509</v>
      </c>
      <c r="K50" s="84">
        <f>300+18</f>
        <v>318</v>
      </c>
      <c r="L50" s="83">
        <v>43836</v>
      </c>
      <c r="M50" s="85">
        <v>3</v>
      </c>
      <c r="N50" s="86">
        <v>43926</v>
      </c>
      <c r="O50" s="87">
        <v>63600000</v>
      </c>
      <c r="P50" s="87">
        <v>18000000</v>
      </c>
      <c r="Q50" s="88">
        <f t="shared" si="4"/>
        <v>81600000</v>
      </c>
      <c r="R50" s="89">
        <f t="shared" si="6"/>
        <v>31800000</v>
      </c>
      <c r="S50" s="89">
        <f t="shared" si="7"/>
        <v>13800000</v>
      </c>
      <c r="T50" s="90">
        <f t="shared" si="8"/>
        <v>200000</v>
      </c>
      <c r="U50" s="91">
        <f t="shared" si="9"/>
        <v>69</v>
      </c>
      <c r="V50" s="92">
        <v>30</v>
      </c>
      <c r="W50" s="93">
        <f t="shared" si="5"/>
        <v>6000000</v>
      </c>
      <c r="X50" s="87" t="s">
        <v>323</v>
      </c>
      <c r="Y50" s="94" t="s">
        <v>338</v>
      </c>
      <c r="Z50" s="95"/>
      <c r="AA50" s="95"/>
    </row>
    <row r="51" spans="1:27" s="96" customFormat="1" ht="103.5" thickBot="1" x14ac:dyDescent="0.3">
      <c r="A51" s="77" t="s">
        <v>127</v>
      </c>
      <c r="B51" s="78">
        <v>97</v>
      </c>
      <c r="C51" s="79">
        <v>2019</v>
      </c>
      <c r="D51" s="80" t="s">
        <v>33</v>
      </c>
      <c r="E51" s="81" t="s">
        <v>145</v>
      </c>
      <c r="F51" s="80" t="s">
        <v>146</v>
      </c>
      <c r="G51" s="80" t="s">
        <v>147</v>
      </c>
      <c r="H51" s="80" t="s">
        <v>25</v>
      </c>
      <c r="I51" s="82" t="s">
        <v>148</v>
      </c>
      <c r="J51" s="83">
        <v>43510</v>
      </c>
      <c r="K51" s="84">
        <v>317</v>
      </c>
      <c r="L51" s="83">
        <v>43830</v>
      </c>
      <c r="M51" s="85">
        <v>3</v>
      </c>
      <c r="N51" s="86">
        <v>43921</v>
      </c>
      <c r="O51" s="87">
        <v>52833333</v>
      </c>
      <c r="P51" s="87">
        <v>15000000</v>
      </c>
      <c r="Q51" s="88">
        <f t="shared" si="4"/>
        <v>67833333</v>
      </c>
      <c r="R51" s="89">
        <f t="shared" si="6"/>
        <v>26416666.5</v>
      </c>
      <c r="S51" s="89">
        <f t="shared" si="7"/>
        <v>11416666.5</v>
      </c>
      <c r="T51" s="90">
        <f t="shared" si="8"/>
        <v>166666.66561514194</v>
      </c>
      <c r="U51" s="91">
        <f t="shared" si="9"/>
        <v>68.499999432176651</v>
      </c>
      <c r="V51" s="92">
        <v>30</v>
      </c>
      <c r="W51" s="93">
        <f t="shared" si="5"/>
        <v>5000000</v>
      </c>
      <c r="X51" s="87" t="s">
        <v>323</v>
      </c>
      <c r="Y51" s="94" t="s">
        <v>338</v>
      </c>
      <c r="Z51" s="95"/>
      <c r="AA51" s="95"/>
    </row>
    <row r="52" spans="1:27" s="96" customFormat="1" ht="103.5" thickBot="1" x14ac:dyDescent="0.3">
      <c r="A52" s="77" t="s">
        <v>127</v>
      </c>
      <c r="B52" s="78">
        <v>134</v>
      </c>
      <c r="C52" s="79">
        <v>2019</v>
      </c>
      <c r="D52" s="80" t="s">
        <v>33</v>
      </c>
      <c r="E52" s="81" t="s">
        <v>168</v>
      </c>
      <c r="F52" s="80" t="s">
        <v>169</v>
      </c>
      <c r="G52" s="80" t="s">
        <v>25</v>
      </c>
      <c r="H52" s="80" t="s">
        <v>25</v>
      </c>
      <c r="I52" s="103" t="s">
        <v>170</v>
      </c>
      <c r="J52" s="83">
        <v>43516</v>
      </c>
      <c r="K52" s="84">
        <v>311</v>
      </c>
      <c r="L52" s="83">
        <v>43830</v>
      </c>
      <c r="M52" s="85">
        <v>3</v>
      </c>
      <c r="N52" s="86">
        <v>43921</v>
      </c>
      <c r="O52" s="87">
        <v>52166666</v>
      </c>
      <c r="P52" s="87">
        <v>15000000</v>
      </c>
      <c r="Q52" s="88">
        <f t="shared" si="4"/>
        <v>67166666</v>
      </c>
      <c r="R52" s="89">
        <f t="shared" si="6"/>
        <v>26083333</v>
      </c>
      <c r="S52" s="89">
        <f t="shared" si="7"/>
        <v>11083333</v>
      </c>
      <c r="T52" s="90">
        <f t="shared" si="8"/>
        <v>167738.47588424437</v>
      </c>
      <c r="U52" s="91">
        <f t="shared" si="9"/>
        <v>66.075078729393979</v>
      </c>
      <c r="V52" s="92">
        <v>30</v>
      </c>
      <c r="W52" s="93">
        <f t="shared" si="5"/>
        <v>5000000</v>
      </c>
      <c r="X52" s="87" t="s">
        <v>323</v>
      </c>
      <c r="Y52" s="94" t="s">
        <v>338</v>
      </c>
      <c r="Z52" s="95"/>
      <c r="AA52" s="95"/>
    </row>
    <row r="53" spans="1:27" s="96" customFormat="1" ht="57.75" thickBot="1" x14ac:dyDescent="0.3">
      <c r="A53" s="77" t="s">
        <v>127</v>
      </c>
      <c r="B53" s="78">
        <v>181</v>
      </c>
      <c r="C53" s="79">
        <v>2019</v>
      </c>
      <c r="D53" s="80"/>
      <c r="E53" s="81"/>
      <c r="F53" s="80" t="s">
        <v>313</v>
      </c>
      <c r="G53" s="80"/>
      <c r="H53" s="80"/>
      <c r="I53" s="102" t="s">
        <v>312</v>
      </c>
      <c r="J53" s="83">
        <v>43529</v>
      </c>
      <c r="K53" s="84">
        <f>+(9*30)+26</f>
        <v>296</v>
      </c>
      <c r="L53" s="83">
        <v>43835</v>
      </c>
      <c r="M53" s="85">
        <v>3</v>
      </c>
      <c r="N53" s="86">
        <v>43926</v>
      </c>
      <c r="O53" s="87">
        <v>45386667</v>
      </c>
      <c r="P53" s="87">
        <v>13800000</v>
      </c>
      <c r="Q53" s="88">
        <f t="shared" si="4"/>
        <v>59186667</v>
      </c>
      <c r="R53" s="89">
        <f t="shared" si="6"/>
        <v>22693333.5</v>
      </c>
      <c r="S53" s="89">
        <f t="shared" si="7"/>
        <v>8893333.5</v>
      </c>
      <c r="T53" s="90">
        <f t="shared" si="8"/>
        <v>153333.33445945947</v>
      </c>
      <c r="U53" s="91">
        <f t="shared" si="9"/>
        <v>58.00000066098707</v>
      </c>
      <c r="V53" s="92">
        <v>30</v>
      </c>
      <c r="W53" s="93">
        <f t="shared" si="5"/>
        <v>4600000</v>
      </c>
      <c r="X53" s="87" t="s">
        <v>323</v>
      </c>
      <c r="Y53" s="94" t="s">
        <v>338</v>
      </c>
      <c r="Z53" s="95"/>
      <c r="AA53" s="95"/>
    </row>
    <row r="54" spans="1:27" s="96" customFormat="1" ht="39.75" thickBot="1" x14ac:dyDescent="0.3">
      <c r="A54" s="77" t="s">
        <v>34</v>
      </c>
      <c r="B54" s="78">
        <v>11</v>
      </c>
      <c r="C54" s="79">
        <v>2019</v>
      </c>
      <c r="D54" s="80" t="s">
        <v>33</v>
      </c>
      <c r="E54" s="81" t="s">
        <v>35</v>
      </c>
      <c r="F54" s="80" t="s">
        <v>36</v>
      </c>
      <c r="G54" s="80" t="s">
        <v>25</v>
      </c>
      <c r="H54" s="80" t="s">
        <v>25</v>
      </c>
      <c r="I54" s="82" t="s">
        <v>37</v>
      </c>
      <c r="J54" s="83">
        <v>43497</v>
      </c>
      <c r="K54" s="84">
        <v>330</v>
      </c>
      <c r="L54" s="83">
        <v>43830</v>
      </c>
      <c r="M54" s="85">
        <v>3</v>
      </c>
      <c r="N54" s="86">
        <v>43921</v>
      </c>
      <c r="O54" s="87">
        <v>52800000</v>
      </c>
      <c r="P54" s="87">
        <v>14400000</v>
      </c>
      <c r="Q54" s="88">
        <f t="shared" si="4"/>
        <v>67200000</v>
      </c>
      <c r="R54" s="89">
        <f t="shared" ref="R54:R70" si="10">+O54*0.5</f>
        <v>26400000</v>
      </c>
      <c r="S54" s="89">
        <f t="shared" ref="S54:S69" si="11">+R54-P54</f>
        <v>12000000</v>
      </c>
      <c r="T54" s="90">
        <f t="shared" ref="T54:T70" si="12">+O54/K54</f>
        <v>160000</v>
      </c>
      <c r="U54" s="91">
        <f t="shared" ref="U54:U69" si="13">+S54/T54</f>
        <v>75</v>
      </c>
      <c r="V54" s="92">
        <v>30</v>
      </c>
      <c r="W54" s="93">
        <f t="shared" si="5"/>
        <v>4800000</v>
      </c>
      <c r="X54" s="87" t="s">
        <v>324</v>
      </c>
      <c r="Y54" s="94" t="s">
        <v>338</v>
      </c>
      <c r="Z54" s="95"/>
      <c r="AA54" s="95"/>
    </row>
    <row r="55" spans="1:27" s="96" customFormat="1" ht="65.25" thickBot="1" x14ac:dyDescent="0.3">
      <c r="A55" s="77" t="s">
        <v>34</v>
      </c>
      <c r="B55" s="78">
        <v>16</v>
      </c>
      <c r="C55" s="79">
        <v>2019</v>
      </c>
      <c r="D55" s="80" t="s">
        <v>33</v>
      </c>
      <c r="E55" s="81" t="s">
        <v>45</v>
      </c>
      <c r="F55" s="80" t="s">
        <v>46</v>
      </c>
      <c r="G55" s="80" t="s">
        <v>25</v>
      </c>
      <c r="H55" s="80" t="s">
        <v>25</v>
      </c>
      <c r="I55" s="82" t="s">
        <v>47</v>
      </c>
      <c r="J55" s="83">
        <v>43497</v>
      </c>
      <c r="K55" s="84">
        <v>330</v>
      </c>
      <c r="L55" s="83">
        <v>43830</v>
      </c>
      <c r="M55" s="85">
        <v>3</v>
      </c>
      <c r="N55" s="86">
        <v>43921</v>
      </c>
      <c r="O55" s="87">
        <v>70400000</v>
      </c>
      <c r="P55" s="87">
        <v>19200000</v>
      </c>
      <c r="Q55" s="88">
        <f t="shared" ref="Q55:Q85" si="14">+O55+P55</f>
        <v>89600000</v>
      </c>
      <c r="R55" s="89">
        <f t="shared" si="10"/>
        <v>35200000</v>
      </c>
      <c r="S55" s="89">
        <f t="shared" si="11"/>
        <v>16000000</v>
      </c>
      <c r="T55" s="90">
        <f t="shared" si="12"/>
        <v>213333.33333333334</v>
      </c>
      <c r="U55" s="91">
        <f t="shared" si="13"/>
        <v>75</v>
      </c>
      <c r="V55" s="92">
        <v>30</v>
      </c>
      <c r="W55" s="93">
        <f t="shared" ref="W55:W70" si="15">+P55/M55</f>
        <v>6400000</v>
      </c>
      <c r="X55" s="87" t="s">
        <v>324</v>
      </c>
      <c r="Y55" s="94" t="s">
        <v>338</v>
      </c>
      <c r="Z55" s="95"/>
      <c r="AA55" s="95"/>
    </row>
    <row r="56" spans="1:27" s="96" customFormat="1" ht="65.25" thickBot="1" x14ac:dyDescent="0.3">
      <c r="A56" s="77" t="s">
        <v>34</v>
      </c>
      <c r="B56" s="78">
        <v>83</v>
      </c>
      <c r="C56" s="79">
        <v>2019</v>
      </c>
      <c r="D56" s="80" t="s">
        <v>33</v>
      </c>
      <c r="E56" s="81" t="s">
        <v>132</v>
      </c>
      <c r="F56" s="80" t="s">
        <v>133</v>
      </c>
      <c r="G56" s="80" t="s">
        <v>134</v>
      </c>
      <c r="H56" s="80" t="s">
        <v>25</v>
      </c>
      <c r="I56" s="82" t="s">
        <v>135</v>
      </c>
      <c r="J56" s="83">
        <v>43509</v>
      </c>
      <c r="K56" s="84">
        <v>300</v>
      </c>
      <c r="L56" s="83">
        <v>43830</v>
      </c>
      <c r="M56" s="85">
        <v>3</v>
      </c>
      <c r="N56" s="86">
        <v>43921</v>
      </c>
      <c r="O56" s="87">
        <v>67840000</v>
      </c>
      <c r="P56" s="87">
        <v>19200000</v>
      </c>
      <c r="Q56" s="88">
        <f t="shared" si="14"/>
        <v>87040000</v>
      </c>
      <c r="R56" s="89">
        <f t="shared" si="10"/>
        <v>33920000</v>
      </c>
      <c r="S56" s="89">
        <f t="shared" si="11"/>
        <v>14720000</v>
      </c>
      <c r="T56" s="90">
        <f t="shared" si="12"/>
        <v>226133.33333333334</v>
      </c>
      <c r="U56" s="91">
        <f t="shared" si="13"/>
        <v>65.094339622641513</v>
      </c>
      <c r="V56" s="92">
        <v>30</v>
      </c>
      <c r="W56" s="93">
        <f t="shared" si="15"/>
        <v>6400000</v>
      </c>
      <c r="X56" s="87" t="s">
        <v>324</v>
      </c>
      <c r="Y56" s="94" t="s">
        <v>338</v>
      </c>
      <c r="Z56" s="95"/>
      <c r="AA56" s="95"/>
    </row>
    <row r="57" spans="1:27" s="96" customFormat="1" ht="52.5" thickBot="1" x14ac:dyDescent="0.3">
      <c r="A57" s="77" t="s">
        <v>34</v>
      </c>
      <c r="B57" s="78">
        <v>130</v>
      </c>
      <c r="C57" s="79">
        <v>2019</v>
      </c>
      <c r="D57" s="80" t="s">
        <v>33</v>
      </c>
      <c r="E57" s="81" t="s">
        <v>165</v>
      </c>
      <c r="F57" s="80" t="s">
        <v>166</v>
      </c>
      <c r="G57" s="80" t="s">
        <v>25</v>
      </c>
      <c r="H57" s="80" t="s">
        <v>25</v>
      </c>
      <c r="I57" s="82" t="s">
        <v>167</v>
      </c>
      <c r="J57" s="83">
        <v>43511</v>
      </c>
      <c r="K57" s="84">
        <v>316</v>
      </c>
      <c r="L57" s="83">
        <v>43830</v>
      </c>
      <c r="M57" s="85">
        <v>3</v>
      </c>
      <c r="N57" s="86">
        <v>43921</v>
      </c>
      <c r="O57" s="87">
        <v>84266667</v>
      </c>
      <c r="P57" s="87">
        <v>24000000</v>
      </c>
      <c r="Q57" s="88">
        <f t="shared" si="14"/>
        <v>108266667</v>
      </c>
      <c r="R57" s="89">
        <f t="shared" si="10"/>
        <v>42133333.5</v>
      </c>
      <c r="S57" s="89">
        <f t="shared" si="11"/>
        <v>18133333.5</v>
      </c>
      <c r="T57" s="90">
        <f t="shared" si="12"/>
        <v>266666.66772151901</v>
      </c>
      <c r="U57" s="91">
        <f t="shared" si="13"/>
        <v>68.000000356012649</v>
      </c>
      <c r="V57" s="92">
        <v>30</v>
      </c>
      <c r="W57" s="93">
        <f t="shared" si="15"/>
        <v>8000000</v>
      </c>
      <c r="X57" s="87" t="s">
        <v>324</v>
      </c>
      <c r="Y57" s="94" t="s">
        <v>338</v>
      </c>
      <c r="Z57" s="95"/>
      <c r="AA57" s="95"/>
    </row>
    <row r="58" spans="1:27" s="96" customFormat="1" ht="65.25" thickBot="1" x14ac:dyDescent="0.3">
      <c r="A58" s="77" t="s">
        <v>34</v>
      </c>
      <c r="B58" s="78">
        <v>153</v>
      </c>
      <c r="C58" s="79">
        <v>2019</v>
      </c>
      <c r="D58" s="80" t="s">
        <v>33</v>
      </c>
      <c r="E58" s="81" t="s">
        <v>184</v>
      </c>
      <c r="F58" s="80" t="s">
        <v>185</v>
      </c>
      <c r="G58" s="80" t="s">
        <v>25</v>
      </c>
      <c r="H58" s="80" t="s">
        <v>25</v>
      </c>
      <c r="I58" s="82" t="s">
        <v>186</v>
      </c>
      <c r="J58" s="83">
        <v>43517</v>
      </c>
      <c r="K58" s="84">
        <v>310</v>
      </c>
      <c r="L58" s="83">
        <v>43830</v>
      </c>
      <c r="M58" s="85">
        <v>3</v>
      </c>
      <c r="N58" s="86">
        <v>43921</v>
      </c>
      <c r="O58" s="87">
        <v>66133333</v>
      </c>
      <c r="P58" s="87">
        <v>19200000</v>
      </c>
      <c r="Q58" s="88">
        <f t="shared" si="14"/>
        <v>85333333</v>
      </c>
      <c r="R58" s="89">
        <f t="shared" si="10"/>
        <v>33066666.5</v>
      </c>
      <c r="S58" s="89">
        <f t="shared" si="11"/>
        <v>13866666.5</v>
      </c>
      <c r="T58" s="90">
        <f t="shared" si="12"/>
        <v>213333.3322580645</v>
      </c>
      <c r="U58" s="91">
        <f t="shared" si="13"/>
        <v>64.999999546370972</v>
      </c>
      <c r="V58" s="92">
        <v>30</v>
      </c>
      <c r="W58" s="93">
        <f t="shared" si="15"/>
        <v>6400000</v>
      </c>
      <c r="X58" s="87" t="s">
        <v>324</v>
      </c>
      <c r="Y58" s="94" t="s">
        <v>338</v>
      </c>
      <c r="Z58" s="95"/>
      <c r="AA58" s="95"/>
    </row>
    <row r="59" spans="1:27" s="96" customFormat="1" ht="65.25" thickBot="1" x14ac:dyDescent="0.3">
      <c r="A59" s="77" t="s">
        <v>34</v>
      </c>
      <c r="B59" s="78">
        <v>192</v>
      </c>
      <c r="C59" s="79">
        <v>2019</v>
      </c>
      <c r="D59" s="80" t="s">
        <v>33</v>
      </c>
      <c r="E59" s="81" t="s">
        <v>215</v>
      </c>
      <c r="F59" s="80" t="s">
        <v>216</v>
      </c>
      <c r="G59" s="80" t="s">
        <v>25</v>
      </c>
      <c r="H59" s="80" t="s">
        <v>25</v>
      </c>
      <c r="I59" s="104" t="s">
        <v>217</v>
      </c>
      <c r="J59" s="83">
        <v>43552</v>
      </c>
      <c r="K59" s="84">
        <v>273</v>
      </c>
      <c r="L59" s="83">
        <v>43830</v>
      </c>
      <c r="M59" s="85">
        <v>3</v>
      </c>
      <c r="N59" s="86">
        <v>43921</v>
      </c>
      <c r="O59" s="87">
        <v>58240000</v>
      </c>
      <c r="P59" s="87">
        <v>19200000</v>
      </c>
      <c r="Q59" s="88">
        <f t="shared" si="14"/>
        <v>77440000</v>
      </c>
      <c r="R59" s="89">
        <f t="shared" si="10"/>
        <v>29120000</v>
      </c>
      <c r="S59" s="89">
        <f t="shared" si="11"/>
        <v>9920000</v>
      </c>
      <c r="T59" s="90">
        <f t="shared" si="12"/>
        <v>213333.33333333334</v>
      </c>
      <c r="U59" s="91">
        <f t="shared" si="13"/>
        <v>46.5</v>
      </c>
      <c r="V59" s="92">
        <v>30</v>
      </c>
      <c r="W59" s="93">
        <f t="shared" si="15"/>
        <v>6400000</v>
      </c>
      <c r="X59" s="87" t="s">
        <v>324</v>
      </c>
      <c r="Y59" s="94" t="s">
        <v>339</v>
      </c>
      <c r="Z59" s="95"/>
      <c r="AA59" s="95"/>
    </row>
    <row r="60" spans="1:27" s="96" customFormat="1" ht="52.5" thickBot="1" x14ac:dyDescent="0.3">
      <c r="A60" s="77" t="s">
        <v>34</v>
      </c>
      <c r="B60" s="78">
        <v>194</v>
      </c>
      <c r="C60" s="79">
        <v>2019</v>
      </c>
      <c r="D60" s="80" t="s">
        <v>33</v>
      </c>
      <c r="E60" s="81" t="s">
        <v>218</v>
      </c>
      <c r="F60" s="80" t="s">
        <v>219</v>
      </c>
      <c r="G60" s="80" t="s">
        <v>25</v>
      </c>
      <c r="H60" s="80" t="s">
        <v>25</v>
      </c>
      <c r="I60" s="104" t="s">
        <v>220</v>
      </c>
      <c r="J60" s="83">
        <v>43556</v>
      </c>
      <c r="K60" s="84">
        <v>270</v>
      </c>
      <c r="L60" s="83">
        <v>43830</v>
      </c>
      <c r="M60" s="85">
        <v>3</v>
      </c>
      <c r="N60" s="86">
        <v>43921</v>
      </c>
      <c r="O60" s="87">
        <v>57600000</v>
      </c>
      <c r="P60" s="87">
        <v>19200000</v>
      </c>
      <c r="Q60" s="88">
        <f t="shared" si="14"/>
        <v>76800000</v>
      </c>
      <c r="R60" s="89">
        <f t="shared" si="10"/>
        <v>28800000</v>
      </c>
      <c r="S60" s="89">
        <f t="shared" si="11"/>
        <v>9600000</v>
      </c>
      <c r="T60" s="90">
        <f t="shared" si="12"/>
        <v>213333.33333333334</v>
      </c>
      <c r="U60" s="91">
        <f t="shared" si="13"/>
        <v>45</v>
      </c>
      <c r="V60" s="92">
        <v>30</v>
      </c>
      <c r="W60" s="93">
        <f t="shared" si="15"/>
        <v>6400000</v>
      </c>
      <c r="X60" s="87" t="s">
        <v>324</v>
      </c>
      <c r="Y60" s="94" t="s">
        <v>339</v>
      </c>
      <c r="Z60" s="95"/>
      <c r="AA60" s="95"/>
    </row>
    <row r="61" spans="1:27" s="96" customFormat="1" ht="52.5" thickBot="1" x14ac:dyDescent="0.3">
      <c r="A61" s="77" t="s">
        <v>65</v>
      </c>
      <c r="B61" s="78">
        <v>35</v>
      </c>
      <c r="C61" s="79">
        <v>2019</v>
      </c>
      <c r="D61" s="80" t="s">
        <v>33</v>
      </c>
      <c r="E61" s="81" t="s">
        <v>70</v>
      </c>
      <c r="F61" s="80" t="s">
        <v>71</v>
      </c>
      <c r="G61" s="80" t="s">
        <v>72</v>
      </c>
      <c r="H61" s="80" t="s">
        <v>73</v>
      </c>
      <c r="I61" s="82" t="s">
        <v>66</v>
      </c>
      <c r="J61" s="83">
        <v>43502</v>
      </c>
      <c r="K61" s="84">
        <v>325</v>
      </c>
      <c r="L61" s="83">
        <v>43830</v>
      </c>
      <c r="M61" s="85">
        <v>3</v>
      </c>
      <c r="N61" s="86">
        <v>43921</v>
      </c>
      <c r="O61" s="87">
        <v>65000000</v>
      </c>
      <c r="P61" s="87">
        <v>18000000</v>
      </c>
      <c r="Q61" s="88">
        <f t="shared" si="14"/>
        <v>83000000</v>
      </c>
      <c r="R61" s="89">
        <f t="shared" si="10"/>
        <v>32500000</v>
      </c>
      <c r="S61" s="89">
        <f t="shared" si="11"/>
        <v>14500000</v>
      </c>
      <c r="T61" s="90">
        <f t="shared" si="12"/>
        <v>200000</v>
      </c>
      <c r="U61" s="91">
        <f t="shared" si="13"/>
        <v>72.5</v>
      </c>
      <c r="V61" s="92">
        <v>30</v>
      </c>
      <c r="W61" s="93">
        <f t="shared" si="15"/>
        <v>6000000</v>
      </c>
      <c r="X61" s="87" t="s">
        <v>325</v>
      </c>
      <c r="Y61" s="94" t="s">
        <v>339</v>
      </c>
      <c r="Z61" s="95"/>
      <c r="AA61" s="95"/>
    </row>
    <row r="62" spans="1:27" s="96" customFormat="1" ht="65.25" thickBot="1" x14ac:dyDescent="0.3">
      <c r="A62" s="77" t="s">
        <v>65</v>
      </c>
      <c r="B62" s="78">
        <v>89</v>
      </c>
      <c r="C62" s="79">
        <v>2019</v>
      </c>
      <c r="D62" s="80" t="s">
        <v>22</v>
      </c>
      <c r="E62" s="81" t="s">
        <v>139</v>
      </c>
      <c r="F62" s="80" t="s">
        <v>140</v>
      </c>
      <c r="G62" s="80" t="s">
        <v>25</v>
      </c>
      <c r="H62" s="80" t="s">
        <v>25</v>
      </c>
      <c r="I62" s="82" t="s">
        <v>141</v>
      </c>
      <c r="J62" s="83">
        <v>43509</v>
      </c>
      <c r="K62" s="84">
        <v>318</v>
      </c>
      <c r="L62" s="83">
        <v>43830</v>
      </c>
      <c r="M62" s="85">
        <v>3</v>
      </c>
      <c r="N62" s="86">
        <v>43921</v>
      </c>
      <c r="O62" s="87">
        <v>23320000</v>
      </c>
      <c r="P62" s="87">
        <v>6600000</v>
      </c>
      <c r="Q62" s="88">
        <f t="shared" si="14"/>
        <v>29920000</v>
      </c>
      <c r="R62" s="89">
        <f t="shared" si="10"/>
        <v>11660000</v>
      </c>
      <c r="S62" s="89">
        <f t="shared" si="11"/>
        <v>5060000</v>
      </c>
      <c r="T62" s="90">
        <f t="shared" si="12"/>
        <v>73333.333333333328</v>
      </c>
      <c r="U62" s="91">
        <f t="shared" si="13"/>
        <v>69</v>
      </c>
      <c r="V62" s="92">
        <v>30</v>
      </c>
      <c r="W62" s="93">
        <f t="shared" si="15"/>
        <v>2200000</v>
      </c>
      <c r="X62" s="87" t="s">
        <v>325</v>
      </c>
      <c r="Y62" s="94" t="s">
        <v>339</v>
      </c>
      <c r="Z62" s="95"/>
      <c r="AA62" s="95"/>
    </row>
    <row r="63" spans="1:27" s="96" customFormat="1" ht="52.5" thickBot="1" x14ac:dyDescent="0.3">
      <c r="A63" s="77" t="s">
        <v>65</v>
      </c>
      <c r="B63" s="78">
        <v>148</v>
      </c>
      <c r="C63" s="79">
        <v>2019</v>
      </c>
      <c r="D63" s="80" t="s">
        <v>22</v>
      </c>
      <c r="E63" s="81" t="s">
        <v>175</v>
      </c>
      <c r="F63" s="80" t="s">
        <v>176</v>
      </c>
      <c r="G63" s="80" t="s">
        <v>25</v>
      </c>
      <c r="H63" s="80" t="s">
        <v>25</v>
      </c>
      <c r="I63" s="82" t="s">
        <v>112</v>
      </c>
      <c r="J63" s="83">
        <v>43518</v>
      </c>
      <c r="K63" s="84">
        <v>309</v>
      </c>
      <c r="L63" s="83">
        <v>43830</v>
      </c>
      <c r="M63" s="85">
        <v>3</v>
      </c>
      <c r="N63" s="86">
        <v>43921</v>
      </c>
      <c r="O63" s="87">
        <v>22733333</v>
      </c>
      <c r="P63" s="87">
        <v>6600000</v>
      </c>
      <c r="Q63" s="88">
        <f t="shared" si="14"/>
        <v>29333333</v>
      </c>
      <c r="R63" s="89">
        <f t="shared" si="10"/>
        <v>11366666.5</v>
      </c>
      <c r="S63" s="89">
        <f t="shared" si="11"/>
        <v>4766666.5</v>
      </c>
      <c r="T63" s="90">
        <f t="shared" si="12"/>
        <v>73570.656957928804</v>
      </c>
      <c r="U63" s="91">
        <f t="shared" si="13"/>
        <v>64.790321265253979</v>
      </c>
      <c r="V63" s="92">
        <v>30</v>
      </c>
      <c r="W63" s="93">
        <f t="shared" si="15"/>
        <v>2200000</v>
      </c>
      <c r="X63" s="87" t="s">
        <v>325</v>
      </c>
      <c r="Y63" s="94" t="s">
        <v>339</v>
      </c>
      <c r="Z63" s="95"/>
      <c r="AA63" s="95"/>
    </row>
    <row r="64" spans="1:27" s="96" customFormat="1" ht="27" thickBot="1" x14ac:dyDescent="0.3">
      <c r="A64" s="77" t="s">
        <v>61</v>
      </c>
      <c r="B64" s="78">
        <v>25</v>
      </c>
      <c r="C64" s="79">
        <v>2019</v>
      </c>
      <c r="D64" s="80" t="s">
        <v>33</v>
      </c>
      <c r="E64" s="81" t="s">
        <v>62</v>
      </c>
      <c r="F64" s="80" t="s">
        <v>63</v>
      </c>
      <c r="G64" s="80" t="s">
        <v>25</v>
      </c>
      <c r="H64" s="80" t="s">
        <v>25</v>
      </c>
      <c r="I64" s="82" t="s">
        <v>64</v>
      </c>
      <c r="J64" s="83">
        <v>43501</v>
      </c>
      <c r="K64" s="84">
        <v>326</v>
      </c>
      <c r="L64" s="83">
        <v>43830</v>
      </c>
      <c r="M64" s="85">
        <v>3</v>
      </c>
      <c r="N64" s="86">
        <v>43921</v>
      </c>
      <c r="O64" s="87">
        <v>65200000</v>
      </c>
      <c r="P64" s="87">
        <v>18000000</v>
      </c>
      <c r="Q64" s="88">
        <f t="shared" si="14"/>
        <v>83200000</v>
      </c>
      <c r="R64" s="89">
        <f t="shared" si="10"/>
        <v>32600000</v>
      </c>
      <c r="S64" s="89">
        <f t="shared" si="11"/>
        <v>14600000</v>
      </c>
      <c r="T64" s="90">
        <f t="shared" si="12"/>
        <v>200000</v>
      </c>
      <c r="U64" s="91">
        <f t="shared" si="13"/>
        <v>73</v>
      </c>
      <c r="V64" s="92">
        <v>30</v>
      </c>
      <c r="W64" s="93">
        <f t="shared" si="15"/>
        <v>6000000</v>
      </c>
      <c r="X64" s="87" t="s">
        <v>320</v>
      </c>
      <c r="Y64" s="94" t="s">
        <v>339</v>
      </c>
      <c r="Z64" s="95"/>
      <c r="AA64" s="95"/>
    </row>
    <row r="65" spans="1:27" s="96" customFormat="1" ht="90.75" thickBot="1" x14ac:dyDescent="0.3">
      <c r="A65" s="77" t="s">
        <v>113</v>
      </c>
      <c r="B65" s="78">
        <v>58</v>
      </c>
      <c r="C65" s="79">
        <v>2019</v>
      </c>
      <c r="D65" s="80" t="s">
        <v>33</v>
      </c>
      <c r="E65" s="81" t="s">
        <v>114</v>
      </c>
      <c r="F65" s="80" t="s">
        <v>115</v>
      </c>
      <c r="G65" s="80" t="s">
        <v>25</v>
      </c>
      <c r="H65" s="80" t="s">
        <v>25</v>
      </c>
      <c r="I65" s="82" t="s">
        <v>116</v>
      </c>
      <c r="J65" s="83">
        <v>43504</v>
      </c>
      <c r="K65" s="84">
        <v>323</v>
      </c>
      <c r="L65" s="83">
        <v>43830</v>
      </c>
      <c r="M65" s="85">
        <v>3</v>
      </c>
      <c r="N65" s="86">
        <v>43921</v>
      </c>
      <c r="O65" s="87">
        <v>49526667</v>
      </c>
      <c r="P65" s="87">
        <v>13800000</v>
      </c>
      <c r="Q65" s="88">
        <f t="shared" si="14"/>
        <v>63326667</v>
      </c>
      <c r="R65" s="89">
        <f t="shared" si="10"/>
        <v>24763333.5</v>
      </c>
      <c r="S65" s="89">
        <f t="shared" si="11"/>
        <v>10963333.5</v>
      </c>
      <c r="T65" s="90">
        <f t="shared" si="12"/>
        <v>153333.33436532508</v>
      </c>
      <c r="U65" s="91">
        <f t="shared" si="13"/>
        <v>71.500000605734286</v>
      </c>
      <c r="V65" s="92">
        <v>30</v>
      </c>
      <c r="W65" s="93">
        <f t="shared" si="15"/>
        <v>4600000</v>
      </c>
      <c r="X65" s="87" t="s">
        <v>318</v>
      </c>
      <c r="Y65" s="94" t="s">
        <v>339</v>
      </c>
      <c r="Z65" s="95"/>
      <c r="AA65" s="95"/>
    </row>
    <row r="66" spans="1:27" s="96" customFormat="1" ht="90.75" thickBot="1" x14ac:dyDescent="0.3">
      <c r="A66" s="77" t="s">
        <v>113</v>
      </c>
      <c r="B66" s="78">
        <v>59</v>
      </c>
      <c r="C66" s="79">
        <v>2019</v>
      </c>
      <c r="D66" s="80" t="s">
        <v>33</v>
      </c>
      <c r="E66" s="81" t="s">
        <v>117</v>
      </c>
      <c r="F66" s="80" t="s">
        <v>118</v>
      </c>
      <c r="G66" s="80" t="s">
        <v>25</v>
      </c>
      <c r="H66" s="80" t="s">
        <v>25</v>
      </c>
      <c r="I66" s="82" t="s">
        <v>116</v>
      </c>
      <c r="J66" s="83">
        <v>43504</v>
      </c>
      <c r="K66" s="84">
        <v>323</v>
      </c>
      <c r="L66" s="83">
        <v>43830</v>
      </c>
      <c r="M66" s="85">
        <v>3</v>
      </c>
      <c r="N66" s="86">
        <v>43921</v>
      </c>
      <c r="O66" s="87">
        <v>49526667</v>
      </c>
      <c r="P66" s="87">
        <v>13800000</v>
      </c>
      <c r="Q66" s="88">
        <f t="shared" si="14"/>
        <v>63326667</v>
      </c>
      <c r="R66" s="89">
        <f t="shared" si="10"/>
        <v>24763333.5</v>
      </c>
      <c r="S66" s="89">
        <f t="shared" si="11"/>
        <v>10963333.5</v>
      </c>
      <c r="T66" s="90">
        <f t="shared" si="12"/>
        <v>153333.33436532508</v>
      </c>
      <c r="U66" s="91">
        <f t="shared" si="13"/>
        <v>71.500000605734286</v>
      </c>
      <c r="V66" s="92">
        <v>30</v>
      </c>
      <c r="W66" s="93">
        <f t="shared" si="15"/>
        <v>4600000</v>
      </c>
      <c r="X66" s="87" t="s">
        <v>318</v>
      </c>
      <c r="Y66" s="94" t="s">
        <v>339</v>
      </c>
      <c r="Z66" s="95"/>
      <c r="AA66" s="95"/>
    </row>
    <row r="67" spans="1:27" s="96" customFormat="1" ht="90.75" thickBot="1" x14ac:dyDescent="0.3">
      <c r="A67" s="77" t="s">
        <v>113</v>
      </c>
      <c r="B67" s="78">
        <v>67</v>
      </c>
      <c r="C67" s="79">
        <v>2019</v>
      </c>
      <c r="D67" s="80" t="s">
        <v>33</v>
      </c>
      <c r="E67" s="81" t="s">
        <v>123</v>
      </c>
      <c r="F67" s="80" t="s">
        <v>124</v>
      </c>
      <c r="G67" s="80" t="s">
        <v>25</v>
      </c>
      <c r="H67" s="80" t="s">
        <v>25</v>
      </c>
      <c r="I67" s="82" t="s">
        <v>116</v>
      </c>
      <c r="J67" s="83">
        <v>43507</v>
      </c>
      <c r="K67" s="84">
        <v>320</v>
      </c>
      <c r="L67" s="83">
        <v>43830</v>
      </c>
      <c r="M67" s="85">
        <v>3</v>
      </c>
      <c r="N67" s="86">
        <v>43921</v>
      </c>
      <c r="O67" s="87">
        <v>49066667</v>
      </c>
      <c r="P67" s="87">
        <v>13800000</v>
      </c>
      <c r="Q67" s="88">
        <f t="shared" si="14"/>
        <v>62866667</v>
      </c>
      <c r="R67" s="89">
        <f t="shared" si="10"/>
        <v>24533333.5</v>
      </c>
      <c r="S67" s="89">
        <f t="shared" si="11"/>
        <v>10733333.5</v>
      </c>
      <c r="T67" s="90">
        <f t="shared" si="12"/>
        <v>153333.33437500001</v>
      </c>
      <c r="U67" s="91">
        <f t="shared" si="13"/>
        <v>70.000000611413043</v>
      </c>
      <c r="V67" s="92">
        <v>30</v>
      </c>
      <c r="W67" s="93">
        <f t="shared" si="15"/>
        <v>4600000</v>
      </c>
      <c r="X67" s="87" t="s">
        <v>318</v>
      </c>
      <c r="Y67" s="94" t="s">
        <v>339</v>
      </c>
      <c r="Z67" s="95"/>
      <c r="AA67" s="95"/>
    </row>
    <row r="68" spans="1:27" s="96" customFormat="1" ht="80.25" thickBot="1" x14ac:dyDescent="0.3">
      <c r="A68" s="77" t="s">
        <v>113</v>
      </c>
      <c r="B68" s="78">
        <v>159</v>
      </c>
      <c r="C68" s="79">
        <v>2019</v>
      </c>
      <c r="D68" s="80"/>
      <c r="E68" s="81"/>
      <c r="F68" s="80" t="s">
        <v>310</v>
      </c>
      <c r="G68" s="80"/>
      <c r="H68" s="80"/>
      <c r="I68" s="102" t="s">
        <v>311</v>
      </c>
      <c r="J68" s="83">
        <v>43525</v>
      </c>
      <c r="K68" s="84">
        <v>300</v>
      </c>
      <c r="L68" s="83">
        <v>43837</v>
      </c>
      <c r="M68" s="85">
        <v>3</v>
      </c>
      <c r="N68" s="86">
        <v>43928</v>
      </c>
      <c r="O68" s="87">
        <v>46000000</v>
      </c>
      <c r="P68" s="87">
        <v>13800000</v>
      </c>
      <c r="Q68" s="88">
        <f t="shared" si="14"/>
        <v>59800000</v>
      </c>
      <c r="R68" s="89">
        <f t="shared" si="10"/>
        <v>23000000</v>
      </c>
      <c r="S68" s="89">
        <f t="shared" si="11"/>
        <v>9200000</v>
      </c>
      <c r="T68" s="90">
        <f t="shared" si="12"/>
        <v>153333.33333333334</v>
      </c>
      <c r="U68" s="91">
        <f t="shared" si="13"/>
        <v>59.999999999999993</v>
      </c>
      <c r="V68" s="92">
        <v>30</v>
      </c>
      <c r="W68" s="93">
        <f t="shared" si="15"/>
        <v>4600000</v>
      </c>
      <c r="X68" s="87" t="s">
        <v>318</v>
      </c>
      <c r="Y68" s="94" t="s">
        <v>339</v>
      </c>
      <c r="Z68" s="95"/>
      <c r="AA68" s="95"/>
    </row>
    <row r="69" spans="1:27" s="96" customFormat="1" ht="103.5" thickBot="1" x14ac:dyDescent="0.3">
      <c r="A69" s="77" t="s">
        <v>113</v>
      </c>
      <c r="B69" s="78">
        <v>180</v>
      </c>
      <c r="C69" s="79">
        <v>2019</v>
      </c>
      <c r="D69" s="80" t="s">
        <v>33</v>
      </c>
      <c r="E69" s="81" t="s">
        <v>193</v>
      </c>
      <c r="F69" s="80" t="s">
        <v>194</v>
      </c>
      <c r="G69" s="80" t="s">
        <v>195</v>
      </c>
      <c r="H69" s="80" t="s">
        <v>25</v>
      </c>
      <c r="I69" s="82" t="s">
        <v>196</v>
      </c>
      <c r="J69" s="83">
        <v>43529</v>
      </c>
      <c r="K69" s="84">
        <v>296</v>
      </c>
      <c r="L69" s="83">
        <v>43830</v>
      </c>
      <c r="M69" s="85">
        <v>3</v>
      </c>
      <c r="N69" s="86">
        <v>43921</v>
      </c>
      <c r="O69" s="87">
        <v>45539999</v>
      </c>
      <c r="P69" s="87">
        <v>13800000</v>
      </c>
      <c r="Q69" s="88">
        <f t="shared" si="14"/>
        <v>59339999</v>
      </c>
      <c r="R69" s="89">
        <f t="shared" si="10"/>
        <v>22769999.5</v>
      </c>
      <c r="S69" s="89">
        <f t="shared" si="11"/>
        <v>8969999.5</v>
      </c>
      <c r="T69" s="90">
        <f t="shared" si="12"/>
        <v>153851.34797297296</v>
      </c>
      <c r="U69" s="91">
        <f t="shared" si="13"/>
        <v>58.303028333399837</v>
      </c>
      <c r="V69" s="92">
        <v>30</v>
      </c>
      <c r="W69" s="93">
        <f t="shared" si="15"/>
        <v>4600000</v>
      </c>
      <c r="X69" s="87" t="s">
        <v>318</v>
      </c>
      <c r="Y69" s="94" t="s">
        <v>339</v>
      </c>
      <c r="Z69" s="95"/>
      <c r="AA69" s="95"/>
    </row>
    <row r="70" spans="1:27" s="96" customFormat="1" ht="90.75" thickBot="1" x14ac:dyDescent="0.3">
      <c r="A70" s="77" t="s">
        <v>113</v>
      </c>
      <c r="B70" s="78">
        <v>199</v>
      </c>
      <c r="C70" s="79">
        <v>2019</v>
      </c>
      <c r="D70" s="80" t="s">
        <v>33</v>
      </c>
      <c r="E70" s="81" t="s">
        <v>225</v>
      </c>
      <c r="F70" s="80" t="s">
        <v>226</v>
      </c>
      <c r="G70" s="80" t="s">
        <v>25</v>
      </c>
      <c r="H70" s="80" t="s">
        <v>25</v>
      </c>
      <c r="I70" s="104" t="s">
        <v>227</v>
      </c>
      <c r="J70" s="83">
        <v>43567</v>
      </c>
      <c r="K70" s="84">
        <v>258</v>
      </c>
      <c r="L70" s="83">
        <v>43830</v>
      </c>
      <c r="M70" s="85">
        <v>3</v>
      </c>
      <c r="N70" s="86">
        <v>43921</v>
      </c>
      <c r="O70" s="87">
        <v>39713344</v>
      </c>
      <c r="P70" s="87">
        <v>13800000</v>
      </c>
      <c r="Q70" s="88">
        <f t="shared" si="14"/>
        <v>53513344</v>
      </c>
      <c r="R70" s="89">
        <f t="shared" si="10"/>
        <v>19856672</v>
      </c>
      <c r="S70" s="89">
        <f>+R70-P70</f>
        <v>6056672</v>
      </c>
      <c r="T70" s="90">
        <f t="shared" si="12"/>
        <v>153927.68992248061</v>
      </c>
      <c r="U70" s="91">
        <f>+S70/T70</f>
        <v>39.347514427392468</v>
      </c>
      <c r="V70" s="92">
        <v>30</v>
      </c>
      <c r="W70" s="93">
        <f t="shared" si="15"/>
        <v>4600000</v>
      </c>
      <c r="X70" s="87" t="s">
        <v>318</v>
      </c>
      <c r="Y70" s="94" t="s">
        <v>339</v>
      </c>
      <c r="Z70" s="95"/>
      <c r="AA70" s="95"/>
    </row>
    <row r="71" spans="1:27" s="96" customFormat="1" ht="65.25" thickBot="1" x14ac:dyDescent="0.3">
      <c r="A71" s="79" t="s">
        <v>254</v>
      </c>
      <c r="B71" s="78">
        <v>223</v>
      </c>
      <c r="C71" s="79">
        <v>2019</v>
      </c>
      <c r="D71" s="80" t="s">
        <v>22</v>
      </c>
      <c r="E71" s="81" t="s">
        <v>260</v>
      </c>
      <c r="F71" s="80" t="s">
        <v>261</v>
      </c>
      <c r="G71" s="80" t="s">
        <v>25</v>
      </c>
      <c r="H71" s="80" t="s">
        <v>25</v>
      </c>
      <c r="I71" s="82" t="s">
        <v>262</v>
      </c>
      <c r="J71" s="83">
        <v>43644</v>
      </c>
      <c r="K71" s="105">
        <v>179</v>
      </c>
      <c r="L71" s="83">
        <v>43830</v>
      </c>
      <c r="M71" s="85">
        <f t="shared" ref="M71:M86" si="16">60+27</f>
        <v>87</v>
      </c>
      <c r="N71" s="86">
        <v>43917</v>
      </c>
      <c r="O71" s="87">
        <v>11814000</v>
      </c>
      <c r="P71" s="87">
        <v>5742000</v>
      </c>
      <c r="Q71" s="88">
        <f t="shared" si="14"/>
        <v>17556000</v>
      </c>
      <c r="R71" s="89">
        <f t="shared" ref="R71:R85" si="17">+O71*0.5</f>
        <v>5907000</v>
      </c>
      <c r="S71" s="89">
        <f t="shared" ref="S71:S85" si="18">+R71-P71</f>
        <v>165000</v>
      </c>
      <c r="T71" s="90">
        <f t="shared" ref="T71:T85" si="19">+O71/K71</f>
        <v>66000</v>
      </c>
      <c r="U71" s="91">
        <f t="shared" ref="U71:U85" si="20">+S71/T71</f>
        <v>2.5</v>
      </c>
      <c r="V71" s="92">
        <v>30</v>
      </c>
      <c r="W71" s="93">
        <v>1980000</v>
      </c>
      <c r="X71" s="87" t="s">
        <v>334</v>
      </c>
      <c r="Y71" s="94" t="s">
        <v>340</v>
      </c>
      <c r="Z71" s="95" t="s">
        <v>344</v>
      </c>
      <c r="AA71" s="95"/>
    </row>
    <row r="72" spans="1:27" s="96" customFormat="1" ht="65.25" thickBot="1" x14ac:dyDescent="0.3">
      <c r="A72" s="79" t="s">
        <v>254</v>
      </c>
      <c r="B72" s="78">
        <v>225</v>
      </c>
      <c r="C72" s="79">
        <v>2019</v>
      </c>
      <c r="D72" s="80" t="s">
        <v>22</v>
      </c>
      <c r="E72" s="81" t="s">
        <v>263</v>
      </c>
      <c r="F72" s="80" t="s">
        <v>264</v>
      </c>
      <c r="G72" s="80" t="s">
        <v>25</v>
      </c>
      <c r="H72" s="80" t="s">
        <v>25</v>
      </c>
      <c r="I72" s="82" t="s">
        <v>262</v>
      </c>
      <c r="J72" s="83">
        <v>43644</v>
      </c>
      <c r="K72" s="105">
        <v>179</v>
      </c>
      <c r="L72" s="83">
        <v>43830</v>
      </c>
      <c r="M72" s="85">
        <f t="shared" si="16"/>
        <v>87</v>
      </c>
      <c r="N72" s="86">
        <v>43917</v>
      </c>
      <c r="O72" s="87">
        <v>11814000</v>
      </c>
      <c r="P72" s="87">
        <v>5742000</v>
      </c>
      <c r="Q72" s="88">
        <f t="shared" si="14"/>
        <v>17556000</v>
      </c>
      <c r="R72" s="89">
        <f t="shared" si="17"/>
        <v>5907000</v>
      </c>
      <c r="S72" s="89">
        <f t="shared" si="18"/>
        <v>165000</v>
      </c>
      <c r="T72" s="90">
        <f t="shared" si="19"/>
        <v>66000</v>
      </c>
      <c r="U72" s="91">
        <f t="shared" si="20"/>
        <v>2.5</v>
      </c>
      <c r="V72" s="92">
        <v>30</v>
      </c>
      <c r="W72" s="93">
        <v>1980000</v>
      </c>
      <c r="X72" s="87" t="s">
        <v>334</v>
      </c>
      <c r="Y72" s="94" t="s">
        <v>340</v>
      </c>
      <c r="Z72" s="95" t="s">
        <v>344</v>
      </c>
      <c r="AA72" s="95"/>
    </row>
    <row r="73" spans="1:27" s="96" customFormat="1" ht="65.25" thickBot="1" x14ac:dyDescent="0.3">
      <c r="A73" s="79" t="s">
        <v>254</v>
      </c>
      <c r="B73" s="78">
        <v>226</v>
      </c>
      <c r="C73" s="79">
        <v>2019</v>
      </c>
      <c r="D73" s="80" t="s">
        <v>22</v>
      </c>
      <c r="E73" s="81" t="s">
        <v>265</v>
      </c>
      <c r="F73" s="80" t="s">
        <v>266</v>
      </c>
      <c r="G73" s="80" t="s">
        <v>25</v>
      </c>
      <c r="H73" s="80" t="s">
        <v>25</v>
      </c>
      <c r="I73" s="82" t="s">
        <v>262</v>
      </c>
      <c r="J73" s="83">
        <v>43644</v>
      </c>
      <c r="K73" s="105">
        <v>179</v>
      </c>
      <c r="L73" s="83">
        <v>43830</v>
      </c>
      <c r="M73" s="85">
        <f t="shared" si="16"/>
        <v>87</v>
      </c>
      <c r="N73" s="86">
        <v>43917</v>
      </c>
      <c r="O73" s="87">
        <v>11814000</v>
      </c>
      <c r="P73" s="87">
        <v>5742000</v>
      </c>
      <c r="Q73" s="88">
        <f t="shared" si="14"/>
        <v>17556000</v>
      </c>
      <c r="R73" s="89">
        <f t="shared" si="17"/>
        <v>5907000</v>
      </c>
      <c r="S73" s="89">
        <f t="shared" si="18"/>
        <v>165000</v>
      </c>
      <c r="T73" s="90">
        <f t="shared" si="19"/>
        <v>66000</v>
      </c>
      <c r="U73" s="91">
        <f t="shared" si="20"/>
        <v>2.5</v>
      </c>
      <c r="V73" s="92">
        <v>30</v>
      </c>
      <c r="W73" s="93">
        <v>1980000</v>
      </c>
      <c r="X73" s="87" t="s">
        <v>334</v>
      </c>
      <c r="Y73" s="94" t="s">
        <v>340</v>
      </c>
      <c r="Z73" s="95" t="s">
        <v>344</v>
      </c>
      <c r="AA73" s="95"/>
    </row>
    <row r="74" spans="1:27" s="96" customFormat="1" ht="65.25" thickBot="1" x14ac:dyDescent="0.3">
      <c r="A74" s="79" t="s">
        <v>254</v>
      </c>
      <c r="B74" s="78">
        <v>227</v>
      </c>
      <c r="C74" s="79">
        <v>2019</v>
      </c>
      <c r="D74" s="80" t="s">
        <v>22</v>
      </c>
      <c r="E74" s="81" t="s">
        <v>267</v>
      </c>
      <c r="F74" s="80" t="s">
        <v>268</v>
      </c>
      <c r="G74" s="80" t="s">
        <v>25</v>
      </c>
      <c r="H74" s="80" t="s">
        <v>25</v>
      </c>
      <c r="I74" s="82" t="s">
        <v>262</v>
      </c>
      <c r="J74" s="83">
        <v>43644</v>
      </c>
      <c r="K74" s="105">
        <v>179</v>
      </c>
      <c r="L74" s="83">
        <v>43830</v>
      </c>
      <c r="M74" s="85">
        <f t="shared" si="16"/>
        <v>87</v>
      </c>
      <c r="N74" s="86">
        <v>43917</v>
      </c>
      <c r="O74" s="87">
        <v>11814000</v>
      </c>
      <c r="P74" s="87">
        <v>5742000</v>
      </c>
      <c r="Q74" s="88">
        <f t="shared" si="14"/>
        <v>17556000</v>
      </c>
      <c r="R74" s="89">
        <f t="shared" si="17"/>
        <v>5907000</v>
      </c>
      <c r="S74" s="89">
        <f t="shared" si="18"/>
        <v>165000</v>
      </c>
      <c r="T74" s="90">
        <f t="shared" si="19"/>
        <v>66000</v>
      </c>
      <c r="U74" s="91">
        <f t="shared" si="20"/>
        <v>2.5</v>
      </c>
      <c r="V74" s="92">
        <v>30</v>
      </c>
      <c r="W74" s="93">
        <v>1980000</v>
      </c>
      <c r="X74" s="87" t="s">
        <v>334</v>
      </c>
      <c r="Y74" s="94" t="s">
        <v>340</v>
      </c>
      <c r="Z74" s="95" t="s">
        <v>344</v>
      </c>
      <c r="AA74" s="95"/>
    </row>
    <row r="75" spans="1:27" s="96" customFormat="1" ht="65.25" thickBot="1" x14ac:dyDescent="0.3">
      <c r="A75" s="79" t="s">
        <v>254</v>
      </c>
      <c r="B75" s="78">
        <v>228</v>
      </c>
      <c r="C75" s="79">
        <v>2019</v>
      </c>
      <c r="D75" s="80" t="s">
        <v>22</v>
      </c>
      <c r="E75" s="81" t="s">
        <v>269</v>
      </c>
      <c r="F75" s="80" t="s">
        <v>270</v>
      </c>
      <c r="G75" s="80" t="s">
        <v>25</v>
      </c>
      <c r="H75" s="80" t="s">
        <v>25</v>
      </c>
      <c r="I75" s="82" t="s">
        <v>262</v>
      </c>
      <c r="J75" s="83">
        <v>43644</v>
      </c>
      <c r="K75" s="105">
        <v>179</v>
      </c>
      <c r="L75" s="83">
        <v>43830</v>
      </c>
      <c r="M75" s="85">
        <f t="shared" si="16"/>
        <v>87</v>
      </c>
      <c r="N75" s="86">
        <v>43917</v>
      </c>
      <c r="O75" s="87">
        <v>11814000</v>
      </c>
      <c r="P75" s="87">
        <v>5742000</v>
      </c>
      <c r="Q75" s="88">
        <f t="shared" si="14"/>
        <v>17556000</v>
      </c>
      <c r="R75" s="89">
        <f t="shared" si="17"/>
        <v>5907000</v>
      </c>
      <c r="S75" s="89">
        <f t="shared" si="18"/>
        <v>165000</v>
      </c>
      <c r="T75" s="90">
        <f t="shared" si="19"/>
        <v>66000</v>
      </c>
      <c r="U75" s="91">
        <f t="shared" si="20"/>
        <v>2.5</v>
      </c>
      <c r="V75" s="92">
        <v>30</v>
      </c>
      <c r="W75" s="93">
        <v>1980000</v>
      </c>
      <c r="X75" s="87" t="s">
        <v>334</v>
      </c>
      <c r="Y75" s="94" t="s">
        <v>340</v>
      </c>
      <c r="Z75" s="95" t="s">
        <v>344</v>
      </c>
      <c r="AA75" s="95"/>
    </row>
    <row r="76" spans="1:27" s="96" customFormat="1" ht="65.25" thickBot="1" x14ac:dyDescent="0.3">
      <c r="A76" s="79" t="s">
        <v>254</v>
      </c>
      <c r="B76" s="78">
        <v>229</v>
      </c>
      <c r="C76" s="79">
        <v>2019</v>
      </c>
      <c r="D76" s="80" t="s">
        <v>22</v>
      </c>
      <c r="E76" s="81" t="s">
        <v>271</v>
      </c>
      <c r="F76" s="80" t="s">
        <v>272</v>
      </c>
      <c r="G76" s="80" t="s">
        <v>25</v>
      </c>
      <c r="H76" s="80" t="s">
        <v>25</v>
      </c>
      <c r="I76" s="82" t="s">
        <v>262</v>
      </c>
      <c r="J76" s="83">
        <v>43644</v>
      </c>
      <c r="K76" s="105">
        <v>179</v>
      </c>
      <c r="L76" s="83">
        <v>43830</v>
      </c>
      <c r="M76" s="85">
        <f t="shared" si="16"/>
        <v>87</v>
      </c>
      <c r="N76" s="86">
        <v>43917</v>
      </c>
      <c r="O76" s="87">
        <v>11814000</v>
      </c>
      <c r="P76" s="87">
        <v>5742000</v>
      </c>
      <c r="Q76" s="88">
        <f t="shared" si="14"/>
        <v>17556000</v>
      </c>
      <c r="R76" s="89">
        <f t="shared" si="17"/>
        <v>5907000</v>
      </c>
      <c r="S76" s="89">
        <f t="shared" si="18"/>
        <v>165000</v>
      </c>
      <c r="T76" s="90">
        <f t="shared" si="19"/>
        <v>66000</v>
      </c>
      <c r="U76" s="91">
        <f t="shared" si="20"/>
        <v>2.5</v>
      </c>
      <c r="V76" s="92">
        <v>30</v>
      </c>
      <c r="W76" s="93">
        <v>1980000</v>
      </c>
      <c r="X76" s="87" t="s">
        <v>334</v>
      </c>
      <c r="Y76" s="94" t="s">
        <v>340</v>
      </c>
      <c r="Z76" s="95" t="s">
        <v>344</v>
      </c>
      <c r="AA76" s="95"/>
    </row>
    <row r="77" spans="1:27" s="96" customFormat="1" ht="52.5" thickBot="1" x14ac:dyDescent="0.3">
      <c r="A77" s="79" t="s">
        <v>254</v>
      </c>
      <c r="B77" s="78">
        <v>231</v>
      </c>
      <c r="C77" s="79">
        <v>2019</v>
      </c>
      <c r="D77" s="80" t="s">
        <v>33</v>
      </c>
      <c r="E77" s="81" t="s">
        <v>277</v>
      </c>
      <c r="F77" s="80" t="s">
        <v>278</v>
      </c>
      <c r="G77" s="80" t="s">
        <v>25</v>
      </c>
      <c r="H77" s="80" t="s">
        <v>25</v>
      </c>
      <c r="I77" s="82" t="s">
        <v>257</v>
      </c>
      <c r="J77" s="83">
        <v>43648</v>
      </c>
      <c r="K77" s="105">
        <v>179</v>
      </c>
      <c r="L77" s="83">
        <v>43830</v>
      </c>
      <c r="M77" s="85">
        <f t="shared" si="16"/>
        <v>87</v>
      </c>
      <c r="N77" s="86">
        <v>43917</v>
      </c>
      <c r="O77" s="87">
        <v>27446667</v>
      </c>
      <c r="P77" s="87">
        <v>13340000</v>
      </c>
      <c r="Q77" s="88">
        <f t="shared" si="14"/>
        <v>40786667</v>
      </c>
      <c r="R77" s="89">
        <f t="shared" si="17"/>
        <v>13723333.5</v>
      </c>
      <c r="S77" s="89">
        <f t="shared" si="18"/>
        <v>383333.5</v>
      </c>
      <c r="T77" s="90">
        <f t="shared" si="19"/>
        <v>153333.33519553073</v>
      </c>
      <c r="U77" s="91">
        <f t="shared" si="20"/>
        <v>2.5000010565945949</v>
      </c>
      <c r="V77" s="92">
        <v>30</v>
      </c>
      <c r="W77" s="93">
        <v>4600000</v>
      </c>
      <c r="X77" s="87" t="s">
        <v>334</v>
      </c>
      <c r="Y77" s="94" t="s">
        <v>340</v>
      </c>
      <c r="Z77" s="95" t="s">
        <v>344</v>
      </c>
      <c r="AA77" s="95"/>
    </row>
    <row r="78" spans="1:27" s="96" customFormat="1" ht="65.25" thickBot="1" x14ac:dyDescent="0.3">
      <c r="A78" s="79" t="s">
        <v>254</v>
      </c>
      <c r="B78" s="78">
        <v>232</v>
      </c>
      <c r="C78" s="79">
        <v>2019</v>
      </c>
      <c r="D78" s="80" t="s">
        <v>22</v>
      </c>
      <c r="E78" s="81" t="s">
        <v>279</v>
      </c>
      <c r="F78" s="80" t="s">
        <v>280</v>
      </c>
      <c r="G78" s="80" t="s">
        <v>25</v>
      </c>
      <c r="H78" s="80" t="s">
        <v>25</v>
      </c>
      <c r="I78" s="82" t="s">
        <v>281</v>
      </c>
      <c r="J78" s="83">
        <v>43648</v>
      </c>
      <c r="K78" s="105">
        <v>179</v>
      </c>
      <c r="L78" s="83">
        <v>43830</v>
      </c>
      <c r="M78" s="85">
        <f t="shared" si="16"/>
        <v>87</v>
      </c>
      <c r="N78" s="86">
        <v>43917</v>
      </c>
      <c r="O78" s="87">
        <v>11814000</v>
      </c>
      <c r="P78" s="87">
        <v>5742000</v>
      </c>
      <c r="Q78" s="88">
        <f t="shared" si="14"/>
        <v>17556000</v>
      </c>
      <c r="R78" s="89">
        <f t="shared" si="17"/>
        <v>5907000</v>
      </c>
      <c r="S78" s="89">
        <f t="shared" si="18"/>
        <v>165000</v>
      </c>
      <c r="T78" s="90">
        <f t="shared" si="19"/>
        <v>66000</v>
      </c>
      <c r="U78" s="91">
        <f t="shared" si="20"/>
        <v>2.5</v>
      </c>
      <c r="V78" s="92">
        <v>30</v>
      </c>
      <c r="W78" s="93">
        <v>1980000</v>
      </c>
      <c r="X78" s="87" t="s">
        <v>334</v>
      </c>
      <c r="Y78" s="94" t="s">
        <v>340</v>
      </c>
      <c r="Z78" s="95" t="s">
        <v>344</v>
      </c>
      <c r="AA78" s="95"/>
    </row>
    <row r="79" spans="1:27" s="96" customFormat="1" ht="65.25" thickBot="1" x14ac:dyDescent="0.3">
      <c r="A79" s="79" t="s">
        <v>254</v>
      </c>
      <c r="B79" s="78">
        <v>234</v>
      </c>
      <c r="C79" s="79">
        <v>2019</v>
      </c>
      <c r="D79" s="80" t="s">
        <v>22</v>
      </c>
      <c r="E79" s="81" t="s">
        <v>282</v>
      </c>
      <c r="F79" s="80" t="s">
        <v>283</v>
      </c>
      <c r="G79" s="80" t="s">
        <v>25</v>
      </c>
      <c r="H79" s="80" t="s">
        <v>25</v>
      </c>
      <c r="I79" s="82" t="s">
        <v>262</v>
      </c>
      <c r="J79" s="83">
        <v>43648</v>
      </c>
      <c r="K79" s="105">
        <v>179</v>
      </c>
      <c r="L79" s="83">
        <v>43830</v>
      </c>
      <c r="M79" s="85">
        <f t="shared" si="16"/>
        <v>87</v>
      </c>
      <c r="N79" s="86">
        <v>43917</v>
      </c>
      <c r="O79" s="87">
        <v>11814000</v>
      </c>
      <c r="P79" s="87">
        <v>5742000</v>
      </c>
      <c r="Q79" s="88">
        <f t="shared" si="14"/>
        <v>17556000</v>
      </c>
      <c r="R79" s="89">
        <f t="shared" si="17"/>
        <v>5907000</v>
      </c>
      <c r="S79" s="89">
        <f t="shared" si="18"/>
        <v>165000</v>
      </c>
      <c r="T79" s="90">
        <f t="shared" si="19"/>
        <v>66000</v>
      </c>
      <c r="U79" s="91">
        <f t="shared" si="20"/>
        <v>2.5</v>
      </c>
      <c r="V79" s="92">
        <v>30</v>
      </c>
      <c r="W79" s="93">
        <v>1980000</v>
      </c>
      <c r="X79" s="87" t="s">
        <v>334</v>
      </c>
      <c r="Y79" s="94" t="s">
        <v>340</v>
      </c>
      <c r="Z79" s="95" t="s">
        <v>344</v>
      </c>
      <c r="AA79" s="95"/>
    </row>
    <row r="80" spans="1:27" s="96" customFormat="1" ht="65.25" thickBot="1" x14ac:dyDescent="0.3">
      <c r="A80" s="79" t="s">
        <v>254</v>
      </c>
      <c r="B80" s="78">
        <v>235</v>
      </c>
      <c r="C80" s="79">
        <v>2019</v>
      </c>
      <c r="D80" s="80" t="s">
        <v>22</v>
      </c>
      <c r="E80" s="81" t="s">
        <v>284</v>
      </c>
      <c r="F80" s="80" t="s">
        <v>285</v>
      </c>
      <c r="G80" s="80" t="s">
        <v>25</v>
      </c>
      <c r="H80" s="80" t="s">
        <v>25</v>
      </c>
      <c r="I80" s="82" t="s">
        <v>262</v>
      </c>
      <c r="J80" s="83">
        <v>43644</v>
      </c>
      <c r="K80" s="105">
        <v>179</v>
      </c>
      <c r="L80" s="83">
        <v>43830</v>
      </c>
      <c r="M80" s="85">
        <f t="shared" si="16"/>
        <v>87</v>
      </c>
      <c r="N80" s="86">
        <v>43917</v>
      </c>
      <c r="O80" s="87">
        <v>11814000</v>
      </c>
      <c r="P80" s="87">
        <v>5742000</v>
      </c>
      <c r="Q80" s="88">
        <f t="shared" si="14"/>
        <v>17556000</v>
      </c>
      <c r="R80" s="89">
        <f t="shared" si="17"/>
        <v>5907000</v>
      </c>
      <c r="S80" s="89">
        <f t="shared" si="18"/>
        <v>165000</v>
      </c>
      <c r="T80" s="90">
        <f t="shared" si="19"/>
        <v>66000</v>
      </c>
      <c r="U80" s="91">
        <f t="shared" si="20"/>
        <v>2.5</v>
      </c>
      <c r="V80" s="92">
        <v>30</v>
      </c>
      <c r="W80" s="93">
        <v>1980000</v>
      </c>
      <c r="X80" s="87" t="s">
        <v>334</v>
      </c>
      <c r="Y80" s="94" t="s">
        <v>340</v>
      </c>
      <c r="Z80" s="95" t="s">
        <v>344</v>
      </c>
      <c r="AA80" s="95"/>
    </row>
    <row r="81" spans="1:27" s="96" customFormat="1" ht="65.25" thickBot="1" x14ac:dyDescent="0.3">
      <c r="A81" s="79" t="s">
        <v>254</v>
      </c>
      <c r="B81" s="78">
        <v>236</v>
      </c>
      <c r="C81" s="79">
        <v>2019</v>
      </c>
      <c r="D81" s="80" t="s">
        <v>22</v>
      </c>
      <c r="E81" s="81" t="s">
        <v>286</v>
      </c>
      <c r="F81" s="80" t="s">
        <v>287</v>
      </c>
      <c r="G81" s="80" t="s">
        <v>25</v>
      </c>
      <c r="H81" s="80" t="s">
        <v>25</v>
      </c>
      <c r="I81" s="82" t="s">
        <v>262</v>
      </c>
      <c r="J81" s="83">
        <v>43644</v>
      </c>
      <c r="K81" s="105">
        <v>179</v>
      </c>
      <c r="L81" s="83">
        <v>43830</v>
      </c>
      <c r="M81" s="85">
        <f t="shared" si="16"/>
        <v>87</v>
      </c>
      <c r="N81" s="86">
        <v>43917</v>
      </c>
      <c r="O81" s="87">
        <v>11814000</v>
      </c>
      <c r="P81" s="87">
        <v>5742000</v>
      </c>
      <c r="Q81" s="88">
        <f t="shared" si="14"/>
        <v>17556000</v>
      </c>
      <c r="R81" s="89">
        <f t="shared" si="17"/>
        <v>5907000</v>
      </c>
      <c r="S81" s="89">
        <f t="shared" si="18"/>
        <v>165000</v>
      </c>
      <c r="T81" s="90">
        <f t="shared" si="19"/>
        <v>66000</v>
      </c>
      <c r="U81" s="91">
        <f t="shared" si="20"/>
        <v>2.5</v>
      </c>
      <c r="V81" s="92">
        <v>30</v>
      </c>
      <c r="W81" s="93">
        <v>1980000</v>
      </c>
      <c r="X81" s="87" t="s">
        <v>334</v>
      </c>
      <c r="Y81" s="94" t="s">
        <v>340</v>
      </c>
      <c r="Z81" s="95" t="s">
        <v>344</v>
      </c>
      <c r="AA81" s="95"/>
    </row>
    <row r="82" spans="1:27" s="96" customFormat="1" ht="65.25" thickBot="1" x14ac:dyDescent="0.3">
      <c r="A82" s="79" t="s">
        <v>254</v>
      </c>
      <c r="B82" s="78">
        <v>237</v>
      </c>
      <c r="C82" s="79">
        <v>2019</v>
      </c>
      <c r="D82" s="80" t="s">
        <v>22</v>
      </c>
      <c r="E82" s="81" t="s">
        <v>288</v>
      </c>
      <c r="F82" s="80" t="s">
        <v>289</v>
      </c>
      <c r="G82" s="80" t="s">
        <v>25</v>
      </c>
      <c r="H82" s="80" t="s">
        <v>25</v>
      </c>
      <c r="I82" s="82" t="s">
        <v>262</v>
      </c>
      <c r="J82" s="83">
        <v>43648</v>
      </c>
      <c r="K82" s="105">
        <v>179</v>
      </c>
      <c r="L82" s="83">
        <v>43830</v>
      </c>
      <c r="M82" s="85">
        <f t="shared" si="16"/>
        <v>87</v>
      </c>
      <c r="N82" s="86">
        <v>43917</v>
      </c>
      <c r="O82" s="87">
        <v>11814000</v>
      </c>
      <c r="P82" s="87">
        <v>5742000</v>
      </c>
      <c r="Q82" s="88">
        <f t="shared" si="14"/>
        <v>17556000</v>
      </c>
      <c r="R82" s="89">
        <f t="shared" si="17"/>
        <v>5907000</v>
      </c>
      <c r="S82" s="89">
        <f t="shared" si="18"/>
        <v>165000</v>
      </c>
      <c r="T82" s="90">
        <f t="shared" si="19"/>
        <v>66000</v>
      </c>
      <c r="U82" s="91">
        <f t="shared" si="20"/>
        <v>2.5</v>
      </c>
      <c r="V82" s="92">
        <v>30</v>
      </c>
      <c r="W82" s="93">
        <v>1980000</v>
      </c>
      <c r="X82" s="87" t="s">
        <v>334</v>
      </c>
      <c r="Y82" s="94" t="s">
        <v>340</v>
      </c>
      <c r="Z82" s="95" t="s">
        <v>344</v>
      </c>
      <c r="AA82" s="95"/>
    </row>
    <row r="83" spans="1:27" s="96" customFormat="1" ht="65.25" thickBot="1" x14ac:dyDescent="0.3">
      <c r="A83" s="79" t="s">
        <v>254</v>
      </c>
      <c r="B83" s="78">
        <v>240</v>
      </c>
      <c r="C83" s="79">
        <v>2019</v>
      </c>
      <c r="D83" s="80" t="s">
        <v>22</v>
      </c>
      <c r="E83" s="81" t="s">
        <v>290</v>
      </c>
      <c r="F83" s="80" t="s">
        <v>291</v>
      </c>
      <c r="G83" s="80" t="s">
        <v>25</v>
      </c>
      <c r="H83" s="80" t="s">
        <v>25</v>
      </c>
      <c r="I83" s="82" t="s">
        <v>262</v>
      </c>
      <c r="J83" s="83">
        <v>43648</v>
      </c>
      <c r="K83" s="105">
        <v>179</v>
      </c>
      <c r="L83" s="83">
        <v>43830</v>
      </c>
      <c r="M83" s="85">
        <f t="shared" si="16"/>
        <v>87</v>
      </c>
      <c r="N83" s="86">
        <v>43917</v>
      </c>
      <c r="O83" s="87">
        <v>11814000</v>
      </c>
      <c r="P83" s="87">
        <v>5742000</v>
      </c>
      <c r="Q83" s="88">
        <f t="shared" si="14"/>
        <v>17556000</v>
      </c>
      <c r="R83" s="89">
        <f t="shared" si="17"/>
        <v>5907000</v>
      </c>
      <c r="S83" s="89">
        <f t="shared" si="18"/>
        <v>165000</v>
      </c>
      <c r="T83" s="90">
        <f t="shared" si="19"/>
        <v>66000</v>
      </c>
      <c r="U83" s="91">
        <f t="shared" si="20"/>
        <v>2.5</v>
      </c>
      <c r="V83" s="92">
        <v>30</v>
      </c>
      <c r="W83" s="93">
        <v>1980000</v>
      </c>
      <c r="X83" s="87" t="s">
        <v>334</v>
      </c>
      <c r="Y83" s="94" t="s">
        <v>340</v>
      </c>
      <c r="Z83" s="95" t="s">
        <v>344</v>
      </c>
      <c r="AA83" s="95"/>
    </row>
    <row r="84" spans="1:27" s="96" customFormat="1" ht="65.25" thickBot="1" x14ac:dyDescent="0.3">
      <c r="A84" s="79" t="s">
        <v>254</v>
      </c>
      <c r="B84" s="78">
        <v>242</v>
      </c>
      <c r="C84" s="79">
        <v>2019</v>
      </c>
      <c r="D84" s="80" t="s">
        <v>22</v>
      </c>
      <c r="E84" s="81" t="s">
        <v>296</v>
      </c>
      <c r="F84" s="80" t="s">
        <v>297</v>
      </c>
      <c r="G84" s="80" t="s">
        <v>25</v>
      </c>
      <c r="H84" s="80" t="s">
        <v>25</v>
      </c>
      <c r="I84" s="82" t="s">
        <v>262</v>
      </c>
      <c r="J84" s="83">
        <v>43648</v>
      </c>
      <c r="K84" s="105">
        <v>179</v>
      </c>
      <c r="L84" s="83">
        <v>43830</v>
      </c>
      <c r="M84" s="85">
        <f t="shared" si="16"/>
        <v>87</v>
      </c>
      <c r="N84" s="86">
        <v>43917</v>
      </c>
      <c r="O84" s="87">
        <v>11814000</v>
      </c>
      <c r="P84" s="87">
        <v>5742000</v>
      </c>
      <c r="Q84" s="88">
        <f t="shared" si="14"/>
        <v>17556000</v>
      </c>
      <c r="R84" s="89">
        <f t="shared" si="17"/>
        <v>5907000</v>
      </c>
      <c r="S84" s="89">
        <f t="shared" si="18"/>
        <v>165000</v>
      </c>
      <c r="T84" s="90">
        <f t="shared" si="19"/>
        <v>66000</v>
      </c>
      <c r="U84" s="91">
        <f t="shared" si="20"/>
        <v>2.5</v>
      </c>
      <c r="V84" s="92">
        <v>30</v>
      </c>
      <c r="W84" s="93">
        <v>1980000</v>
      </c>
      <c r="X84" s="87" t="s">
        <v>334</v>
      </c>
      <c r="Y84" s="94" t="s">
        <v>340</v>
      </c>
      <c r="Z84" s="95" t="s">
        <v>344</v>
      </c>
      <c r="AA84" s="95"/>
    </row>
    <row r="85" spans="1:27" s="96" customFormat="1" ht="65.25" thickBot="1" x14ac:dyDescent="0.3">
      <c r="A85" s="79" t="s">
        <v>254</v>
      </c>
      <c r="B85" s="78">
        <v>248</v>
      </c>
      <c r="C85" s="79">
        <v>2019</v>
      </c>
      <c r="D85" s="80" t="s">
        <v>22</v>
      </c>
      <c r="E85" s="81" t="s">
        <v>302</v>
      </c>
      <c r="F85" s="80" t="s">
        <v>303</v>
      </c>
      <c r="G85" s="80" t="s">
        <v>25</v>
      </c>
      <c r="H85" s="80" t="s">
        <v>25</v>
      </c>
      <c r="I85" s="82" t="s">
        <v>304</v>
      </c>
      <c r="J85" s="83">
        <v>43648</v>
      </c>
      <c r="K85" s="105">
        <v>179</v>
      </c>
      <c r="L85" s="83">
        <v>43830</v>
      </c>
      <c r="M85" s="85">
        <f t="shared" si="16"/>
        <v>87</v>
      </c>
      <c r="N85" s="86">
        <v>43917</v>
      </c>
      <c r="O85" s="87">
        <v>11814000</v>
      </c>
      <c r="P85" s="87">
        <v>5742000</v>
      </c>
      <c r="Q85" s="88">
        <f t="shared" si="14"/>
        <v>17556000</v>
      </c>
      <c r="R85" s="89">
        <f t="shared" si="17"/>
        <v>5907000</v>
      </c>
      <c r="S85" s="89">
        <f t="shared" si="18"/>
        <v>165000</v>
      </c>
      <c r="T85" s="90">
        <f t="shared" si="19"/>
        <v>66000</v>
      </c>
      <c r="U85" s="91">
        <f t="shared" si="20"/>
        <v>2.5</v>
      </c>
      <c r="V85" s="92">
        <v>30</v>
      </c>
      <c r="W85" s="93">
        <v>1980000</v>
      </c>
      <c r="X85" s="87" t="s">
        <v>334</v>
      </c>
      <c r="Y85" s="94" t="s">
        <v>340</v>
      </c>
      <c r="Z85" s="95" t="s">
        <v>344</v>
      </c>
      <c r="AA85" s="95"/>
    </row>
    <row r="86" spans="1:27" s="96" customFormat="1" ht="51.75" x14ac:dyDescent="0.25">
      <c r="A86" s="106" t="s">
        <v>254</v>
      </c>
      <c r="B86" s="107">
        <v>220</v>
      </c>
      <c r="C86" s="106">
        <v>2019</v>
      </c>
      <c r="D86" s="108" t="s">
        <v>33</v>
      </c>
      <c r="E86" s="109" t="s">
        <v>258</v>
      </c>
      <c r="F86" s="108" t="s">
        <v>259</v>
      </c>
      <c r="G86" s="108" t="s">
        <v>25</v>
      </c>
      <c r="H86" s="108" t="s">
        <v>25</v>
      </c>
      <c r="I86" s="110" t="s">
        <v>257</v>
      </c>
      <c r="J86" s="111">
        <v>43635</v>
      </c>
      <c r="K86" s="112">
        <v>192</v>
      </c>
      <c r="L86" s="111">
        <v>43830</v>
      </c>
      <c r="M86" s="113">
        <f t="shared" si="16"/>
        <v>87</v>
      </c>
      <c r="N86" s="114">
        <v>43921</v>
      </c>
      <c r="O86" s="115">
        <v>29440000</v>
      </c>
      <c r="P86" s="115">
        <v>13800000</v>
      </c>
      <c r="Q86" s="116">
        <f>+O86+P86</f>
        <v>43240000</v>
      </c>
      <c r="R86" s="117">
        <f>+O86*0.5</f>
        <v>14720000</v>
      </c>
      <c r="S86" s="117">
        <f>+R86-P86</f>
        <v>920000</v>
      </c>
      <c r="T86" s="118">
        <f>+O86/K86</f>
        <v>153333.33333333334</v>
      </c>
      <c r="U86" s="119">
        <f>+S86/T86</f>
        <v>6</v>
      </c>
      <c r="V86" s="120">
        <v>30</v>
      </c>
      <c r="W86" s="121">
        <f>+P86/M86</f>
        <v>158620.68965517241</v>
      </c>
      <c r="X86" s="115" t="s">
        <v>334</v>
      </c>
      <c r="Y86" s="122" t="s">
        <v>340</v>
      </c>
      <c r="Z86" s="123" t="s">
        <v>344</v>
      </c>
      <c r="AA86" s="123"/>
    </row>
    <row r="87" spans="1:27" s="95" customFormat="1" x14ac:dyDescent="0.25">
      <c r="A87" s="77" t="s">
        <v>65</v>
      </c>
      <c r="B87" s="108">
        <v>93</v>
      </c>
      <c r="C87" s="108">
        <v>2019</v>
      </c>
      <c r="D87" s="108"/>
      <c r="E87" s="108"/>
      <c r="F87" s="108" t="s">
        <v>355</v>
      </c>
      <c r="G87" s="79"/>
      <c r="H87" s="79"/>
      <c r="J87" s="79"/>
      <c r="K87" s="79"/>
      <c r="L87" s="79"/>
      <c r="M87" s="79"/>
      <c r="N87" s="85"/>
      <c r="O87" s="85"/>
      <c r="P87" s="85"/>
      <c r="Q87" s="79"/>
      <c r="R87" s="79"/>
      <c r="S87" s="79"/>
      <c r="T87" s="79"/>
      <c r="U87" s="79"/>
      <c r="V87" s="79"/>
      <c r="W87" s="124"/>
      <c r="X87" s="85"/>
      <c r="Y87" s="85" t="s">
        <v>340</v>
      </c>
    </row>
    <row r="88" spans="1:27" s="95" customFormat="1" x14ac:dyDescent="0.25">
      <c r="A88" s="77" t="s">
        <v>65</v>
      </c>
      <c r="B88" s="108">
        <v>106</v>
      </c>
      <c r="C88" s="108">
        <v>2019</v>
      </c>
      <c r="D88" s="108"/>
      <c r="E88" s="108"/>
      <c r="F88" s="108" t="s">
        <v>356</v>
      </c>
      <c r="G88" s="79"/>
      <c r="H88" s="79"/>
      <c r="J88" s="79"/>
      <c r="K88" s="79"/>
      <c r="L88" s="79"/>
      <c r="M88" s="79"/>
      <c r="N88" s="85"/>
      <c r="O88" s="85"/>
      <c r="P88" s="85"/>
      <c r="Q88" s="79"/>
      <c r="R88" s="79"/>
      <c r="S88" s="79"/>
      <c r="T88" s="79"/>
      <c r="U88" s="79"/>
      <c r="V88" s="79"/>
      <c r="W88" s="124"/>
      <c r="X88" s="85"/>
      <c r="Y88" s="85" t="s">
        <v>367</v>
      </c>
    </row>
    <row r="89" spans="1:27" s="95" customFormat="1" x14ac:dyDescent="0.25">
      <c r="A89" s="77" t="s">
        <v>65</v>
      </c>
      <c r="B89" s="125">
        <v>204</v>
      </c>
      <c r="C89" s="108">
        <v>2019</v>
      </c>
      <c r="D89" s="108"/>
      <c r="E89" s="108"/>
      <c r="F89" s="108" t="s">
        <v>357</v>
      </c>
      <c r="G89" s="79"/>
      <c r="H89" s="79"/>
      <c r="J89" s="79"/>
      <c r="K89" s="79"/>
      <c r="L89" s="79"/>
      <c r="M89" s="79"/>
      <c r="N89" s="85"/>
      <c r="O89" s="85"/>
      <c r="P89" s="85"/>
      <c r="Q89" s="79"/>
      <c r="R89" s="79"/>
      <c r="S89" s="79"/>
      <c r="T89" s="79"/>
      <c r="U89" s="79"/>
      <c r="V89" s="79"/>
      <c r="W89" s="124"/>
      <c r="X89" s="85"/>
      <c r="Y89" s="85" t="s">
        <v>340</v>
      </c>
    </row>
    <row r="90" spans="1:27" s="95" customFormat="1" x14ac:dyDescent="0.25">
      <c r="A90" s="77" t="s">
        <v>65</v>
      </c>
      <c r="B90" s="126">
        <v>241</v>
      </c>
      <c r="C90" s="108">
        <v>2019</v>
      </c>
      <c r="D90" s="108"/>
      <c r="E90" s="108"/>
      <c r="F90" s="108" t="s">
        <v>358</v>
      </c>
      <c r="G90" s="79"/>
      <c r="H90" s="79"/>
      <c r="J90" s="79"/>
      <c r="K90" s="79"/>
      <c r="L90" s="79"/>
      <c r="M90" s="79"/>
      <c r="N90" s="85"/>
      <c r="O90" s="85"/>
      <c r="P90" s="85"/>
      <c r="Q90" s="79"/>
      <c r="R90" s="79"/>
      <c r="S90" s="79"/>
      <c r="T90" s="79"/>
      <c r="U90" s="79"/>
      <c r="V90" s="79"/>
      <c r="W90" s="124"/>
      <c r="X90" s="85"/>
      <c r="Y90" s="85" t="s">
        <v>340</v>
      </c>
    </row>
    <row r="91" spans="1:27" s="95" customFormat="1" x14ac:dyDescent="0.25">
      <c r="A91" s="77" t="s">
        <v>65</v>
      </c>
      <c r="B91" s="108">
        <v>56</v>
      </c>
      <c r="C91" s="108">
        <v>2019</v>
      </c>
      <c r="D91" s="108"/>
      <c r="E91" s="108"/>
      <c r="F91" s="108" t="s">
        <v>359</v>
      </c>
      <c r="G91" s="79"/>
      <c r="H91" s="79"/>
      <c r="J91" s="79"/>
      <c r="K91" s="79"/>
      <c r="L91" s="79"/>
      <c r="M91" s="79"/>
      <c r="N91" s="85"/>
      <c r="O91" s="85"/>
      <c r="P91" s="85"/>
      <c r="Q91" s="79"/>
      <c r="R91" s="79"/>
      <c r="S91" s="79"/>
      <c r="T91" s="79"/>
      <c r="U91" s="79"/>
      <c r="V91" s="79"/>
      <c r="W91" s="124"/>
      <c r="X91" s="85"/>
      <c r="Y91" s="85" t="s">
        <v>367</v>
      </c>
    </row>
    <row r="92" spans="1:27" s="95" customFormat="1" x14ac:dyDescent="0.25">
      <c r="A92" s="77" t="s">
        <v>65</v>
      </c>
      <c r="B92" s="108">
        <v>27</v>
      </c>
      <c r="C92" s="108">
        <v>2019</v>
      </c>
      <c r="D92" s="108"/>
      <c r="E92" s="108"/>
      <c r="F92" s="108" t="s">
        <v>360</v>
      </c>
      <c r="G92" s="79"/>
      <c r="H92" s="79"/>
      <c r="J92" s="79"/>
      <c r="K92" s="79"/>
      <c r="L92" s="79"/>
      <c r="M92" s="79"/>
      <c r="N92" s="85"/>
      <c r="O92" s="85"/>
      <c r="P92" s="85"/>
      <c r="Q92" s="79"/>
      <c r="R92" s="79"/>
      <c r="S92" s="79"/>
      <c r="T92" s="79"/>
      <c r="U92" s="79"/>
      <c r="V92" s="79"/>
      <c r="W92" s="124"/>
      <c r="X92" s="85"/>
      <c r="Y92" s="85" t="s">
        <v>367</v>
      </c>
    </row>
    <row r="93" spans="1:27" s="95" customFormat="1" x14ac:dyDescent="0.25">
      <c r="A93" s="77" t="s">
        <v>65</v>
      </c>
      <c r="B93" s="108">
        <v>68</v>
      </c>
      <c r="C93" s="108">
        <v>2019</v>
      </c>
      <c r="D93" s="108"/>
      <c r="E93" s="108"/>
      <c r="F93" s="108" t="s">
        <v>361</v>
      </c>
      <c r="G93" s="79"/>
      <c r="H93" s="79"/>
      <c r="J93" s="79"/>
      <c r="K93" s="79"/>
      <c r="L93" s="79"/>
      <c r="M93" s="79"/>
      <c r="N93" s="85"/>
      <c r="O93" s="85"/>
      <c r="P93" s="85"/>
      <c r="Q93" s="79"/>
      <c r="R93" s="79"/>
      <c r="S93" s="79"/>
      <c r="T93" s="79"/>
      <c r="U93" s="79"/>
      <c r="V93" s="79"/>
      <c r="W93" s="124"/>
      <c r="X93" s="85"/>
      <c r="Y93" s="85" t="s">
        <v>367</v>
      </c>
    </row>
    <row r="94" spans="1:27" s="95" customFormat="1" x14ac:dyDescent="0.25">
      <c r="A94" s="77" t="s">
        <v>65</v>
      </c>
      <c r="B94" s="108">
        <v>71</v>
      </c>
      <c r="C94" s="108">
        <v>2019</v>
      </c>
      <c r="D94" s="108"/>
      <c r="E94" s="108"/>
      <c r="F94" s="108" t="s">
        <v>362</v>
      </c>
      <c r="G94" s="79"/>
      <c r="H94" s="79"/>
      <c r="J94" s="79"/>
      <c r="K94" s="79"/>
      <c r="L94" s="79"/>
      <c r="M94" s="79"/>
      <c r="N94" s="85"/>
      <c r="O94" s="85"/>
      <c r="P94" s="85"/>
      <c r="Q94" s="79"/>
      <c r="R94" s="79"/>
      <c r="S94" s="79"/>
      <c r="T94" s="79"/>
      <c r="U94" s="79"/>
      <c r="V94" s="79"/>
      <c r="W94" s="124"/>
      <c r="X94" s="85"/>
      <c r="Y94" s="85" t="s">
        <v>367</v>
      </c>
    </row>
    <row r="95" spans="1:27" s="95" customFormat="1" x14ac:dyDescent="0.25">
      <c r="A95" s="77" t="s">
        <v>65</v>
      </c>
      <c r="B95" s="108">
        <v>84</v>
      </c>
      <c r="C95" s="108">
        <v>2019</v>
      </c>
      <c r="D95" s="108"/>
      <c r="E95" s="108"/>
      <c r="F95" s="108" t="s">
        <v>363</v>
      </c>
      <c r="G95" s="79"/>
      <c r="H95" s="79"/>
      <c r="J95" s="79"/>
      <c r="K95" s="79"/>
      <c r="L95" s="79"/>
      <c r="M95" s="79"/>
      <c r="N95" s="85"/>
      <c r="O95" s="85"/>
      <c r="P95" s="85"/>
      <c r="Q95" s="79"/>
      <c r="R95" s="79"/>
      <c r="S95" s="79"/>
      <c r="T95" s="79"/>
      <c r="U95" s="79"/>
      <c r="V95" s="79"/>
      <c r="W95" s="124"/>
      <c r="X95" s="85"/>
      <c r="Y95" s="85" t="s">
        <v>368</v>
      </c>
    </row>
    <row r="96" spans="1:27" s="95" customFormat="1" x14ac:dyDescent="0.25">
      <c r="A96" s="77" t="s">
        <v>65</v>
      </c>
      <c r="B96" s="108">
        <v>92</v>
      </c>
      <c r="C96" s="108">
        <v>2019</v>
      </c>
      <c r="D96" s="108"/>
      <c r="E96" s="108"/>
      <c r="F96" s="108" t="s">
        <v>364</v>
      </c>
      <c r="G96" s="79"/>
      <c r="H96" s="79"/>
      <c r="J96" s="79"/>
      <c r="K96" s="79"/>
      <c r="L96" s="79"/>
      <c r="M96" s="79"/>
      <c r="N96" s="85"/>
      <c r="O96" s="85"/>
      <c r="P96" s="85"/>
      <c r="Q96" s="79"/>
      <c r="R96" s="79"/>
      <c r="S96" s="79"/>
      <c r="T96" s="79"/>
      <c r="U96" s="79"/>
      <c r="V96" s="79"/>
      <c r="W96" s="124"/>
      <c r="X96" s="85"/>
      <c r="Y96" s="85" t="s">
        <v>368</v>
      </c>
    </row>
    <row r="97" spans="1:26" s="95" customFormat="1" x14ac:dyDescent="0.25">
      <c r="A97" s="77" t="s">
        <v>65</v>
      </c>
      <c r="B97" s="108">
        <v>114</v>
      </c>
      <c r="C97" s="108">
        <v>2019</v>
      </c>
      <c r="D97" s="108"/>
      <c r="E97" s="108"/>
      <c r="F97" s="108" t="s">
        <v>365</v>
      </c>
      <c r="G97" s="79"/>
      <c r="H97" s="79"/>
      <c r="J97" s="79"/>
      <c r="K97" s="79"/>
      <c r="L97" s="79"/>
      <c r="M97" s="79"/>
      <c r="N97" s="85"/>
      <c r="O97" s="85"/>
      <c r="P97" s="85"/>
      <c r="Q97" s="79"/>
      <c r="R97" s="79"/>
      <c r="S97" s="79"/>
      <c r="T97" s="79"/>
      <c r="U97" s="79"/>
      <c r="V97" s="79"/>
      <c r="W97" s="124"/>
      <c r="X97" s="85"/>
      <c r="Y97" s="85" t="s">
        <v>368</v>
      </c>
    </row>
    <row r="98" spans="1:26" s="95" customFormat="1" x14ac:dyDescent="0.25">
      <c r="A98" s="77" t="s">
        <v>65</v>
      </c>
      <c r="B98" s="80">
        <v>119</v>
      </c>
      <c r="C98" s="80">
        <v>2019</v>
      </c>
      <c r="D98" s="80"/>
      <c r="E98" s="80"/>
      <c r="F98" s="80" t="s">
        <v>366</v>
      </c>
      <c r="G98" s="79"/>
      <c r="H98" s="79"/>
      <c r="J98" s="79"/>
      <c r="K98" s="79"/>
      <c r="L98" s="79"/>
      <c r="M98" s="79"/>
      <c r="N98" s="85"/>
      <c r="O98" s="85"/>
      <c r="P98" s="85"/>
      <c r="Q98" s="79"/>
      <c r="R98" s="79"/>
      <c r="S98" s="79"/>
      <c r="T98" s="79"/>
      <c r="U98" s="79"/>
      <c r="V98" s="79"/>
      <c r="W98" s="124"/>
      <c r="X98" s="85"/>
      <c r="Y98" s="85" t="s">
        <v>368</v>
      </c>
    </row>
    <row r="99" spans="1:26" x14ac:dyDescent="0.25">
      <c r="Z99" s="76"/>
    </row>
  </sheetData>
  <autoFilter ref="A1:Y98" xr:uid="{00000000-0009-0000-0000-000000000000}">
    <sortState xmlns:xlrd2="http://schemas.microsoft.com/office/spreadsheetml/2017/richdata2" ref="A2:V70">
      <sortCondition ref="A1"/>
    </sortState>
  </autoFilter>
  <dataValidations disablePrompts="1" count="1">
    <dataValidation type="whole" allowBlank="1" showInputMessage="1" showErrorMessage="1" sqref="K2:K9 K39:K50" xr:uid="{00000000-0002-0000-0000-000000000000}">
      <formula1>0</formula1>
      <formula2>2000</formula2>
    </dataValidation>
  </dataValidations>
  <pageMargins left="0.25" right="0.25" top="0.75" bottom="0.75" header="0.3" footer="0.3"/>
  <pageSetup paperSize="7" scale="4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W32"/>
  <sheetViews>
    <sheetView workbookViewId="0">
      <selection activeCell="B33" sqref="B33"/>
    </sheetView>
  </sheetViews>
  <sheetFormatPr baseColWidth="10" defaultRowHeight="15" x14ac:dyDescent="0.25"/>
  <cols>
    <col min="1" max="1" width="22.85546875" customWidth="1"/>
    <col min="5" max="5" width="15.5703125" bestFit="1" customWidth="1"/>
    <col min="6" max="6" width="25.140625" customWidth="1"/>
    <col min="9" max="9" width="54.42578125" customWidth="1"/>
    <col min="15" max="16" width="13" bestFit="1" customWidth="1"/>
    <col min="17" max="17" width="12" bestFit="1" customWidth="1"/>
    <col min="18" max="18" width="13" bestFit="1" customWidth="1"/>
    <col min="21" max="21" width="13" bestFit="1" customWidth="1"/>
    <col min="22" max="22" width="15.42578125" bestFit="1" customWidth="1"/>
    <col min="23" max="23" width="11.42578125" style="25"/>
  </cols>
  <sheetData>
    <row r="1" spans="1:23" ht="60.75" thickBot="1" x14ac:dyDescent="0.3">
      <c r="A1" s="19" t="s">
        <v>0</v>
      </c>
      <c r="B1" s="19" t="s">
        <v>1</v>
      </c>
      <c r="C1" s="20" t="s">
        <v>2</v>
      </c>
      <c r="D1" s="20" t="s">
        <v>3</v>
      </c>
      <c r="E1" s="20" t="s">
        <v>4</v>
      </c>
      <c r="F1" s="20" t="s">
        <v>5</v>
      </c>
      <c r="G1" s="20" t="s">
        <v>6</v>
      </c>
      <c r="H1" s="20" t="s">
        <v>7</v>
      </c>
      <c r="I1" s="1" t="s">
        <v>8</v>
      </c>
      <c r="J1" s="1" t="s">
        <v>9</v>
      </c>
      <c r="K1" s="1" t="s">
        <v>10</v>
      </c>
      <c r="L1" s="1" t="s">
        <v>11</v>
      </c>
      <c r="M1" s="1" t="s">
        <v>12</v>
      </c>
      <c r="N1" s="1" t="s">
        <v>13</v>
      </c>
      <c r="O1" s="1" t="s">
        <v>14</v>
      </c>
      <c r="P1" s="2">
        <v>0.5</v>
      </c>
      <c r="Q1" s="2" t="s">
        <v>15</v>
      </c>
      <c r="R1" s="1" t="s">
        <v>16</v>
      </c>
      <c r="S1" s="3" t="s">
        <v>17</v>
      </c>
      <c r="T1" s="4" t="s">
        <v>18</v>
      </c>
      <c r="U1" s="5" t="s">
        <v>19</v>
      </c>
      <c r="V1" s="1" t="s">
        <v>20</v>
      </c>
      <c r="W1" s="32" t="s">
        <v>341</v>
      </c>
    </row>
    <row r="2" spans="1:23" ht="52.5" hidden="1" thickBot="1" x14ac:dyDescent="0.3">
      <c r="A2" s="22" t="s">
        <v>127</v>
      </c>
      <c r="B2" s="23">
        <v>203</v>
      </c>
      <c r="C2" s="22">
        <v>2019</v>
      </c>
      <c r="D2" s="10" t="s">
        <v>33</v>
      </c>
      <c r="E2" s="24" t="s">
        <v>230</v>
      </c>
      <c r="F2" s="10" t="s">
        <v>231</v>
      </c>
      <c r="G2" s="10" t="s">
        <v>25</v>
      </c>
      <c r="H2" s="10" t="s">
        <v>25</v>
      </c>
      <c r="I2" s="11" t="s">
        <v>232</v>
      </c>
      <c r="J2" s="12">
        <v>43591</v>
      </c>
      <c r="K2" s="9">
        <v>235</v>
      </c>
      <c r="L2" s="12">
        <v>43830</v>
      </c>
      <c r="M2" s="13">
        <v>3</v>
      </c>
      <c r="N2" s="14">
        <v>43921</v>
      </c>
      <c r="O2" s="15">
        <v>36033333</v>
      </c>
      <c r="P2" s="16">
        <v>18016666.5</v>
      </c>
      <c r="Q2" s="16">
        <v>4216666.5</v>
      </c>
      <c r="R2" s="17">
        <v>13800000</v>
      </c>
      <c r="S2" s="6">
        <v>153333.33191489361</v>
      </c>
      <c r="T2" s="18">
        <v>27.499999167437551</v>
      </c>
      <c r="U2" s="8">
        <v>49833333</v>
      </c>
      <c r="V2" s="17" t="s">
        <v>27</v>
      </c>
      <c r="W2"/>
    </row>
    <row r="3" spans="1:23" ht="52.5" hidden="1" thickBot="1" x14ac:dyDescent="0.3">
      <c r="A3" s="22" t="s">
        <v>86</v>
      </c>
      <c r="B3" s="23">
        <v>204</v>
      </c>
      <c r="C3" s="22">
        <v>2019</v>
      </c>
      <c r="D3" s="10" t="s">
        <v>33</v>
      </c>
      <c r="E3" s="24" t="s">
        <v>233</v>
      </c>
      <c r="F3" s="10" t="s">
        <v>234</v>
      </c>
      <c r="G3" s="10" t="s">
        <v>25</v>
      </c>
      <c r="H3" s="10" t="s">
        <v>25</v>
      </c>
      <c r="I3" s="11" t="s">
        <v>144</v>
      </c>
      <c r="J3" s="12">
        <v>43605</v>
      </c>
      <c r="K3" s="9">
        <v>221</v>
      </c>
      <c r="L3" s="12">
        <v>43830</v>
      </c>
      <c r="M3" s="13">
        <v>3</v>
      </c>
      <c r="N3" s="14">
        <v>43921</v>
      </c>
      <c r="O3" s="15">
        <v>44200000</v>
      </c>
      <c r="P3" s="16">
        <v>22100000</v>
      </c>
      <c r="Q3" s="16">
        <v>4100000</v>
      </c>
      <c r="R3" s="17">
        <v>18000000</v>
      </c>
      <c r="S3" s="6">
        <v>200000</v>
      </c>
      <c r="T3" s="18">
        <v>20.5</v>
      </c>
      <c r="U3" s="8">
        <v>62200000</v>
      </c>
      <c r="V3" s="17" t="s">
        <v>27</v>
      </c>
      <c r="W3"/>
    </row>
    <row r="4" spans="1:23" ht="52.5" hidden="1" thickBot="1" x14ac:dyDescent="0.3">
      <c r="A4" s="22" t="s">
        <v>65</v>
      </c>
      <c r="B4" s="23">
        <v>206</v>
      </c>
      <c r="C4" s="22">
        <v>2019</v>
      </c>
      <c r="D4" s="10" t="s">
        <v>33</v>
      </c>
      <c r="E4" s="24" t="s">
        <v>235</v>
      </c>
      <c r="F4" s="10" t="s">
        <v>236</v>
      </c>
      <c r="G4" s="10" t="s">
        <v>25</v>
      </c>
      <c r="H4" s="10" t="s">
        <v>25</v>
      </c>
      <c r="I4" s="11" t="s">
        <v>237</v>
      </c>
      <c r="J4" s="12">
        <v>43620</v>
      </c>
      <c r="K4" s="9">
        <v>207</v>
      </c>
      <c r="L4" s="12">
        <v>43830</v>
      </c>
      <c r="M4" s="13">
        <v>3</v>
      </c>
      <c r="N4" s="14">
        <v>43921</v>
      </c>
      <c r="O4" s="15">
        <v>44160000</v>
      </c>
      <c r="P4" s="16">
        <v>22080000</v>
      </c>
      <c r="Q4" s="16">
        <v>2880000</v>
      </c>
      <c r="R4" s="17">
        <v>19200000</v>
      </c>
      <c r="S4" s="6">
        <v>213333.33333333334</v>
      </c>
      <c r="T4" s="18">
        <v>13.5</v>
      </c>
      <c r="U4" s="8">
        <v>63360000</v>
      </c>
      <c r="V4" s="17" t="s">
        <v>27</v>
      </c>
      <c r="W4"/>
    </row>
    <row r="5" spans="1:23" ht="52.5" hidden="1" thickBot="1" x14ac:dyDescent="0.3">
      <c r="A5" s="22" t="s">
        <v>86</v>
      </c>
      <c r="B5" s="23">
        <v>210</v>
      </c>
      <c r="C5" s="22">
        <v>2019</v>
      </c>
      <c r="D5" s="10" t="s">
        <v>22</v>
      </c>
      <c r="E5" s="24" t="s">
        <v>238</v>
      </c>
      <c r="F5" s="10" t="s">
        <v>239</v>
      </c>
      <c r="G5" s="10" t="s">
        <v>240</v>
      </c>
      <c r="H5" s="10" t="s">
        <v>25</v>
      </c>
      <c r="I5" s="11" t="s">
        <v>206</v>
      </c>
      <c r="J5" s="12">
        <v>43620</v>
      </c>
      <c r="K5" s="9">
        <v>207</v>
      </c>
      <c r="L5" s="12">
        <v>43830</v>
      </c>
      <c r="M5" s="13">
        <v>3</v>
      </c>
      <c r="N5" s="14">
        <v>43921</v>
      </c>
      <c r="O5" s="15">
        <v>15180000</v>
      </c>
      <c r="P5" s="16">
        <v>7590000</v>
      </c>
      <c r="Q5" s="16">
        <v>990000</v>
      </c>
      <c r="R5" s="17">
        <v>6600000</v>
      </c>
      <c r="S5" s="6">
        <v>73333.333333333328</v>
      </c>
      <c r="T5" s="18">
        <v>13.500000000000002</v>
      </c>
      <c r="U5" s="8">
        <v>21780000</v>
      </c>
      <c r="V5" s="17" t="s">
        <v>27</v>
      </c>
      <c r="W5"/>
    </row>
    <row r="6" spans="1:23" ht="78" hidden="1" thickBot="1" x14ac:dyDescent="0.3">
      <c r="A6" s="22" t="s">
        <v>241</v>
      </c>
      <c r="B6" s="23">
        <v>212</v>
      </c>
      <c r="C6" s="22">
        <v>2019</v>
      </c>
      <c r="D6" s="10" t="s">
        <v>242</v>
      </c>
      <c r="E6" s="24" t="s">
        <v>243</v>
      </c>
      <c r="F6" s="10" t="s">
        <v>244</v>
      </c>
      <c r="G6" s="10" t="s">
        <v>25</v>
      </c>
      <c r="H6" s="10" t="s">
        <v>25</v>
      </c>
      <c r="I6" s="11" t="s">
        <v>245</v>
      </c>
      <c r="J6" s="12">
        <v>43622</v>
      </c>
      <c r="K6" s="9">
        <v>206</v>
      </c>
      <c r="L6" s="12">
        <v>43830</v>
      </c>
      <c r="M6" s="13">
        <v>3</v>
      </c>
      <c r="N6" s="14">
        <v>43921</v>
      </c>
      <c r="O6" s="15">
        <v>13596000</v>
      </c>
      <c r="P6" s="16">
        <v>6798000</v>
      </c>
      <c r="Q6" s="16">
        <v>858000</v>
      </c>
      <c r="R6" s="17">
        <v>5940000</v>
      </c>
      <c r="S6" s="6">
        <v>66000</v>
      </c>
      <c r="T6" s="18">
        <v>13</v>
      </c>
      <c r="U6" s="8">
        <v>19536000</v>
      </c>
      <c r="V6" s="17" t="s">
        <v>27</v>
      </c>
      <c r="W6"/>
    </row>
    <row r="7" spans="1:23" ht="52.5" hidden="1" thickBot="1" x14ac:dyDescent="0.3">
      <c r="A7" s="22" t="s">
        <v>246</v>
      </c>
      <c r="B7" s="23">
        <v>213</v>
      </c>
      <c r="C7" s="22">
        <v>2019</v>
      </c>
      <c r="D7" s="10" t="s">
        <v>33</v>
      </c>
      <c r="E7" s="24" t="s">
        <v>247</v>
      </c>
      <c r="F7" s="10" t="s">
        <v>248</v>
      </c>
      <c r="G7" s="10" t="s">
        <v>249</v>
      </c>
      <c r="H7" s="10" t="s">
        <v>25</v>
      </c>
      <c r="I7" s="11" t="s">
        <v>250</v>
      </c>
      <c r="J7" s="12">
        <v>43627</v>
      </c>
      <c r="K7" s="9">
        <v>200</v>
      </c>
      <c r="L7" s="12">
        <v>43830</v>
      </c>
      <c r="M7" s="13">
        <v>3</v>
      </c>
      <c r="N7" s="14">
        <v>43921</v>
      </c>
      <c r="O7" s="15">
        <v>30666666</v>
      </c>
      <c r="P7" s="16">
        <v>15333333</v>
      </c>
      <c r="Q7" s="16">
        <v>1533333</v>
      </c>
      <c r="R7" s="17">
        <v>13800000</v>
      </c>
      <c r="S7" s="6">
        <v>153333.32999999999</v>
      </c>
      <c r="T7" s="18">
        <v>9.9999980434782199</v>
      </c>
      <c r="U7" s="8">
        <v>44466666</v>
      </c>
      <c r="V7" s="17" t="s">
        <v>27</v>
      </c>
      <c r="W7"/>
    </row>
    <row r="8" spans="1:23" ht="103.5" hidden="1" thickBot="1" x14ac:dyDescent="0.3">
      <c r="A8" s="22" t="s">
        <v>189</v>
      </c>
      <c r="B8" s="23">
        <v>214</v>
      </c>
      <c r="C8" s="22">
        <v>2019</v>
      </c>
      <c r="D8" s="10" t="s">
        <v>22</v>
      </c>
      <c r="E8" s="24" t="s">
        <v>251</v>
      </c>
      <c r="F8" s="10" t="s">
        <v>252</v>
      </c>
      <c r="G8" s="10" t="s">
        <v>25</v>
      </c>
      <c r="H8" s="10" t="s">
        <v>25</v>
      </c>
      <c r="I8" s="11" t="s">
        <v>253</v>
      </c>
      <c r="J8" s="12">
        <v>43633</v>
      </c>
      <c r="K8" s="9">
        <v>194</v>
      </c>
      <c r="L8" s="12">
        <v>43830</v>
      </c>
      <c r="M8" s="13">
        <v>3</v>
      </c>
      <c r="N8" s="14">
        <v>43921</v>
      </c>
      <c r="O8" s="15">
        <v>18753333</v>
      </c>
      <c r="P8" s="16">
        <v>9376666.5</v>
      </c>
      <c r="Q8" s="16">
        <v>676666.5</v>
      </c>
      <c r="R8" s="17">
        <v>8700000</v>
      </c>
      <c r="S8" s="6">
        <v>96666.664948453603</v>
      </c>
      <c r="T8" s="18">
        <v>6.9999984002843663</v>
      </c>
      <c r="U8" s="8">
        <v>27453333</v>
      </c>
      <c r="V8" s="17" t="s">
        <v>27</v>
      </c>
      <c r="W8"/>
    </row>
    <row r="9" spans="1:23" s="46" customFormat="1" ht="52.5" thickBot="1" x14ac:dyDescent="0.3">
      <c r="A9" s="33" t="s">
        <v>254</v>
      </c>
      <c r="B9" s="34">
        <v>219</v>
      </c>
      <c r="C9" s="33">
        <v>2019</v>
      </c>
      <c r="D9" s="35" t="s">
        <v>33</v>
      </c>
      <c r="E9" s="36" t="s">
        <v>255</v>
      </c>
      <c r="F9" s="35" t="s">
        <v>256</v>
      </c>
      <c r="G9" s="35" t="s">
        <v>25</v>
      </c>
      <c r="H9" s="35" t="s">
        <v>25</v>
      </c>
      <c r="I9" s="37" t="s">
        <v>257</v>
      </c>
      <c r="J9" s="38">
        <v>43635</v>
      </c>
      <c r="K9" s="39">
        <v>192</v>
      </c>
      <c r="L9" s="38">
        <v>43830</v>
      </c>
      <c r="M9" s="40">
        <v>3</v>
      </c>
      <c r="N9" s="30">
        <v>43921</v>
      </c>
      <c r="O9" s="41">
        <v>29440000</v>
      </c>
      <c r="P9" s="42">
        <v>14720000</v>
      </c>
      <c r="Q9" s="42">
        <v>920000</v>
      </c>
      <c r="R9" s="43">
        <v>13800000</v>
      </c>
      <c r="S9" s="44">
        <v>153333.33333333334</v>
      </c>
      <c r="T9" s="45">
        <v>6</v>
      </c>
      <c r="U9" s="43">
        <v>43240000</v>
      </c>
      <c r="V9" s="43" t="s">
        <v>27</v>
      </c>
      <c r="W9" s="33" t="s">
        <v>342</v>
      </c>
    </row>
    <row r="10" spans="1:23" ht="52.5" thickBot="1" x14ac:dyDescent="0.3">
      <c r="A10" s="22" t="s">
        <v>254</v>
      </c>
      <c r="B10" s="23">
        <v>220</v>
      </c>
      <c r="C10" s="22">
        <v>2019</v>
      </c>
      <c r="D10" s="10" t="s">
        <v>33</v>
      </c>
      <c r="E10" s="24" t="s">
        <v>258</v>
      </c>
      <c r="F10" s="10" t="s">
        <v>259</v>
      </c>
      <c r="G10" s="10" t="s">
        <v>25</v>
      </c>
      <c r="H10" s="10" t="s">
        <v>25</v>
      </c>
      <c r="I10" s="11" t="s">
        <v>257</v>
      </c>
      <c r="J10" s="12">
        <v>43635</v>
      </c>
      <c r="K10" s="9">
        <v>192</v>
      </c>
      <c r="L10" s="12">
        <v>43830</v>
      </c>
      <c r="M10" s="13">
        <v>3</v>
      </c>
      <c r="N10" s="14">
        <v>43921</v>
      </c>
      <c r="O10" s="15">
        <v>29440000</v>
      </c>
      <c r="P10" s="16">
        <v>14720000</v>
      </c>
      <c r="Q10" s="16">
        <v>920000</v>
      </c>
      <c r="R10" s="17">
        <v>13800000</v>
      </c>
      <c r="S10" s="6">
        <v>153333.33333333334</v>
      </c>
      <c r="T10" s="18">
        <v>6</v>
      </c>
      <c r="U10" s="8">
        <v>43240000</v>
      </c>
      <c r="V10" s="17" t="s">
        <v>27</v>
      </c>
      <c r="W10" s="21" t="s">
        <v>342</v>
      </c>
    </row>
    <row r="11" spans="1:23" s="53" customFormat="1" ht="78" thickBot="1" x14ac:dyDescent="0.3">
      <c r="A11" s="48" t="s">
        <v>345</v>
      </c>
      <c r="B11" s="47">
        <v>223</v>
      </c>
      <c r="C11" s="48">
        <v>2019</v>
      </c>
      <c r="D11" s="49" t="s">
        <v>22</v>
      </c>
      <c r="E11" s="50" t="s">
        <v>260</v>
      </c>
      <c r="F11" s="49" t="s">
        <v>261</v>
      </c>
      <c r="G11" s="49" t="s">
        <v>25</v>
      </c>
      <c r="H11" s="49" t="s">
        <v>25</v>
      </c>
      <c r="I11" s="51" t="s">
        <v>262</v>
      </c>
      <c r="J11" s="52">
        <v>43644</v>
      </c>
      <c r="K11" s="54">
        <v>179</v>
      </c>
      <c r="L11" s="52">
        <v>43830</v>
      </c>
      <c r="M11" s="55">
        <v>3</v>
      </c>
      <c r="N11" s="56">
        <v>43917</v>
      </c>
      <c r="O11" s="57">
        <v>11814000</v>
      </c>
      <c r="P11" s="58">
        <v>5907000</v>
      </c>
      <c r="Q11" s="58">
        <v>165000</v>
      </c>
      <c r="R11" s="59">
        <v>5742000</v>
      </c>
      <c r="S11" s="60">
        <v>66000</v>
      </c>
      <c r="T11" s="7">
        <v>2.5</v>
      </c>
      <c r="U11" s="59">
        <v>17556000</v>
      </c>
      <c r="V11" s="59" t="s">
        <v>27</v>
      </c>
      <c r="W11" s="48" t="s">
        <v>342</v>
      </c>
    </row>
    <row r="12" spans="1:23" s="53" customFormat="1" ht="78" thickBot="1" x14ac:dyDescent="0.3">
      <c r="A12" s="48" t="s">
        <v>254</v>
      </c>
      <c r="B12" s="47">
        <v>225</v>
      </c>
      <c r="C12" s="48">
        <v>2019</v>
      </c>
      <c r="D12" s="49" t="s">
        <v>22</v>
      </c>
      <c r="E12" s="50" t="s">
        <v>263</v>
      </c>
      <c r="F12" s="49" t="s">
        <v>264</v>
      </c>
      <c r="G12" s="49" t="s">
        <v>25</v>
      </c>
      <c r="H12" s="49" t="s">
        <v>25</v>
      </c>
      <c r="I12" s="51" t="s">
        <v>262</v>
      </c>
      <c r="J12" s="52">
        <v>43644</v>
      </c>
      <c r="K12" s="54">
        <v>179</v>
      </c>
      <c r="L12" s="52">
        <v>43830</v>
      </c>
      <c r="M12" s="55">
        <v>3</v>
      </c>
      <c r="N12" s="56">
        <v>43917</v>
      </c>
      <c r="O12" s="57">
        <v>11814000</v>
      </c>
      <c r="P12" s="58">
        <v>5907000</v>
      </c>
      <c r="Q12" s="58">
        <v>165000</v>
      </c>
      <c r="R12" s="59">
        <v>5742000</v>
      </c>
      <c r="S12" s="60">
        <v>66000</v>
      </c>
      <c r="T12" s="7">
        <v>2.5</v>
      </c>
      <c r="U12" s="59">
        <v>17556000</v>
      </c>
      <c r="V12" s="59" t="s">
        <v>27</v>
      </c>
      <c r="W12" s="48" t="s">
        <v>342</v>
      </c>
    </row>
    <row r="13" spans="1:23" s="53" customFormat="1" ht="78" thickBot="1" x14ac:dyDescent="0.3">
      <c r="A13" s="48" t="s">
        <v>254</v>
      </c>
      <c r="B13" s="47">
        <v>226</v>
      </c>
      <c r="C13" s="48">
        <v>2019</v>
      </c>
      <c r="D13" s="49" t="s">
        <v>22</v>
      </c>
      <c r="E13" s="50" t="s">
        <v>265</v>
      </c>
      <c r="F13" s="49" t="s">
        <v>266</v>
      </c>
      <c r="G13" s="49" t="s">
        <v>25</v>
      </c>
      <c r="H13" s="49" t="s">
        <v>25</v>
      </c>
      <c r="I13" s="51" t="s">
        <v>262</v>
      </c>
      <c r="J13" s="52">
        <v>43644</v>
      </c>
      <c r="K13" s="54">
        <v>179</v>
      </c>
      <c r="L13" s="52">
        <v>43830</v>
      </c>
      <c r="M13" s="55">
        <v>3</v>
      </c>
      <c r="N13" s="56">
        <v>43917</v>
      </c>
      <c r="O13" s="57">
        <v>11814000</v>
      </c>
      <c r="P13" s="58">
        <v>5907000</v>
      </c>
      <c r="Q13" s="58">
        <v>165000</v>
      </c>
      <c r="R13" s="59">
        <v>5742000</v>
      </c>
      <c r="S13" s="60">
        <v>66000</v>
      </c>
      <c r="T13" s="7">
        <v>2.5</v>
      </c>
      <c r="U13" s="59">
        <v>17556000</v>
      </c>
      <c r="V13" s="59" t="s">
        <v>27</v>
      </c>
      <c r="W13" s="48" t="s">
        <v>342</v>
      </c>
    </row>
    <row r="14" spans="1:23" s="53" customFormat="1" ht="78" thickBot="1" x14ac:dyDescent="0.3">
      <c r="A14" s="48" t="s">
        <v>254</v>
      </c>
      <c r="B14" s="47">
        <v>227</v>
      </c>
      <c r="C14" s="48">
        <v>2019</v>
      </c>
      <c r="D14" s="49" t="s">
        <v>22</v>
      </c>
      <c r="E14" s="50" t="s">
        <v>267</v>
      </c>
      <c r="F14" s="49" t="s">
        <v>268</v>
      </c>
      <c r="G14" s="49" t="s">
        <v>25</v>
      </c>
      <c r="H14" s="49" t="s">
        <v>25</v>
      </c>
      <c r="I14" s="51" t="s">
        <v>262</v>
      </c>
      <c r="J14" s="52">
        <v>43644</v>
      </c>
      <c r="K14" s="54">
        <v>179</v>
      </c>
      <c r="L14" s="52">
        <v>43830</v>
      </c>
      <c r="M14" s="55">
        <v>3</v>
      </c>
      <c r="N14" s="56">
        <v>43917</v>
      </c>
      <c r="O14" s="57">
        <v>11814000</v>
      </c>
      <c r="P14" s="58">
        <v>5907000</v>
      </c>
      <c r="Q14" s="58">
        <v>165000</v>
      </c>
      <c r="R14" s="59">
        <v>5742000</v>
      </c>
      <c r="S14" s="60">
        <v>66000</v>
      </c>
      <c r="T14" s="7">
        <v>2.5</v>
      </c>
      <c r="U14" s="59">
        <v>17556000</v>
      </c>
      <c r="V14" s="59" t="s">
        <v>27</v>
      </c>
      <c r="W14" s="48" t="s">
        <v>342</v>
      </c>
    </row>
    <row r="15" spans="1:23" s="53" customFormat="1" ht="78" thickBot="1" x14ac:dyDescent="0.3">
      <c r="A15" s="48" t="s">
        <v>254</v>
      </c>
      <c r="B15" s="47">
        <v>228</v>
      </c>
      <c r="C15" s="48">
        <v>2019</v>
      </c>
      <c r="D15" s="49" t="s">
        <v>22</v>
      </c>
      <c r="E15" s="50" t="s">
        <v>269</v>
      </c>
      <c r="F15" s="49" t="s">
        <v>270</v>
      </c>
      <c r="G15" s="49" t="s">
        <v>25</v>
      </c>
      <c r="H15" s="49" t="s">
        <v>25</v>
      </c>
      <c r="I15" s="51" t="s">
        <v>262</v>
      </c>
      <c r="J15" s="52">
        <v>43644</v>
      </c>
      <c r="K15" s="54">
        <v>179</v>
      </c>
      <c r="L15" s="52">
        <v>43830</v>
      </c>
      <c r="M15" s="55">
        <v>3</v>
      </c>
      <c r="N15" s="56">
        <v>43917</v>
      </c>
      <c r="O15" s="57">
        <v>11814000</v>
      </c>
      <c r="P15" s="58">
        <v>5907000</v>
      </c>
      <c r="Q15" s="58">
        <v>165000</v>
      </c>
      <c r="R15" s="59">
        <v>5742000</v>
      </c>
      <c r="S15" s="60">
        <v>66000</v>
      </c>
      <c r="T15" s="7">
        <v>2.5</v>
      </c>
      <c r="U15" s="59">
        <v>17556000</v>
      </c>
      <c r="V15" s="59" t="s">
        <v>27</v>
      </c>
      <c r="W15" s="48" t="s">
        <v>342</v>
      </c>
    </row>
    <row r="16" spans="1:23" s="53" customFormat="1" ht="78" thickBot="1" x14ac:dyDescent="0.3">
      <c r="A16" s="48" t="s">
        <v>254</v>
      </c>
      <c r="B16" s="47">
        <v>229</v>
      </c>
      <c r="C16" s="48">
        <v>2019</v>
      </c>
      <c r="D16" s="49" t="s">
        <v>22</v>
      </c>
      <c r="E16" s="50" t="s">
        <v>271</v>
      </c>
      <c r="F16" s="49" t="s">
        <v>272</v>
      </c>
      <c r="G16" s="49" t="s">
        <v>25</v>
      </c>
      <c r="H16" s="49" t="s">
        <v>25</v>
      </c>
      <c r="I16" s="51" t="s">
        <v>262</v>
      </c>
      <c r="J16" s="52">
        <v>43644</v>
      </c>
      <c r="K16" s="54">
        <v>179</v>
      </c>
      <c r="L16" s="52">
        <v>43830</v>
      </c>
      <c r="M16" s="55">
        <v>3</v>
      </c>
      <c r="N16" s="56">
        <v>43917</v>
      </c>
      <c r="O16" s="57">
        <v>11814000</v>
      </c>
      <c r="P16" s="58">
        <v>5907000</v>
      </c>
      <c r="Q16" s="58">
        <v>165000</v>
      </c>
      <c r="R16" s="59">
        <v>5742000</v>
      </c>
      <c r="S16" s="60">
        <v>66000</v>
      </c>
      <c r="T16" s="7">
        <v>2.5</v>
      </c>
      <c r="U16" s="59">
        <v>17556000</v>
      </c>
      <c r="V16" s="59" t="s">
        <v>27</v>
      </c>
      <c r="W16" s="48" t="s">
        <v>342</v>
      </c>
    </row>
    <row r="17" spans="1:23" ht="52.5" hidden="1" thickBot="1" x14ac:dyDescent="0.3">
      <c r="A17" s="22" t="s">
        <v>273</v>
      </c>
      <c r="B17" s="23">
        <v>230</v>
      </c>
      <c r="C17" s="22">
        <v>2019</v>
      </c>
      <c r="D17" s="10" t="s">
        <v>22</v>
      </c>
      <c r="E17" s="24" t="s">
        <v>274</v>
      </c>
      <c r="F17" s="10" t="s">
        <v>275</v>
      </c>
      <c r="G17" s="10" t="s">
        <v>25</v>
      </c>
      <c r="H17" s="10" t="s">
        <v>25</v>
      </c>
      <c r="I17" s="11" t="s">
        <v>276</v>
      </c>
      <c r="J17" s="12">
        <v>43648</v>
      </c>
      <c r="K17" s="9">
        <v>179</v>
      </c>
      <c r="L17" s="12">
        <v>43830</v>
      </c>
      <c r="M17" s="13">
        <v>3</v>
      </c>
      <c r="N17" s="14">
        <v>43917</v>
      </c>
      <c r="O17" s="15">
        <v>11814000</v>
      </c>
      <c r="P17" s="16">
        <v>5907000</v>
      </c>
      <c r="Q17" s="16">
        <v>165000</v>
      </c>
      <c r="R17" s="17">
        <v>5742000</v>
      </c>
      <c r="S17" s="6">
        <v>66000</v>
      </c>
      <c r="T17" s="18">
        <v>2.5</v>
      </c>
      <c r="U17" s="8">
        <v>17556000</v>
      </c>
      <c r="V17" s="17" t="s">
        <v>27</v>
      </c>
      <c r="W17"/>
    </row>
    <row r="18" spans="1:23" s="53" customFormat="1" ht="52.5" thickBot="1" x14ac:dyDescent="0.3">
      <c r="A18" s="48" t="s">
        <v>254</v>
      </c>
      <c r="B18" s="47">
        <v>231</v>
      </c>
      <c r="C18" s="48">
        <v>2019</v>
      </c>
      <c r="D18" s="49" t="s">
        <v>33</v>
      </c>
      <c r="E18" s="50" t="s">
        <v>277</v>
      </c>
      <c r="F18" s="49" t="s">
        <v>278</v>
      </c>
      <c r="G18" s="49" t="s">
        <v>25</v>
      </c>
      <c r="H18" s="49" t="s">
        <v>25</v>
      </c>
      <c r="I18" s="51" t="s">
        <v>257</v>
      </c>
      <c r="J18" s="52">
        <v>43648</v>
      </c>
      <c r="K18" s="54">
        <v>179</v>
      </c>
      <c r="L18" s="52">
        <v>43830</v>
      </c>
      <c r="M18" s="55">
        <v>3</v>
      </c>
      <c r="N18" s="56">
        <v>43917</v>
      </c>
      <c r="O18" s="57">
        <v>27446667</v>
      </c>
      <c r="P18" s="58">
        <v>13723333.5</v>
      </c>
      <c r="Q18" s="58">
        <v>383333.5</v>
      </c>
      <c r="R18" s="59">
        <v>13340000</v>
      </c>
      <c r="S18" s="60">
        <v>153333.33519553073</v>
      </c>
      <c r="T18" s="7">
        <v>2.5000010565945949</v>
      </c>
      <c r="U18" s="59">
        <v>40786667</v>
      </c>
      <c r="V18" s="59" t="s">
        <v>27</v>
      </c>
      <c r="W18" s="48" t="s">
        <v>342</v>
      </c>
    </row>
    <row r="19" spans="1:23" s="53" customFormat="1" ht="78" thickBot="1" x14ac:dyDescent="0.3">
      <c r="A19" s="48" t="s">
        <v>254</v>
      </c>
      <c r="B19" s="47">
        <v>232</v>
      </c>
      <c r="C19" s="48">
        <v>2019</v>
      </c>
      <c r="D19" s="49" t="s">
        <v>22</v>
      </c>
      <c r="E19" s="50" t="s">
        <v>279</v>
      </c>
      <c r="F19" s="49" t="s">
        <v>280</v>
      </c>
      <c r="G19" s="49" t="s">
        <v>25</v>
      </c>
      <c r="H19" s="49" t="s">
        <v>25</v>
      </c>
      <c r="I19" s="51" t="s">
        <v>281</v>
      </c>
      <c r="J19" s="52">
        <v>43648</v>
      </c>
      <c r="K19" s="54">
        <v>179</v>
      </c>
      <c r="L19" s="52">
        <v>43830</v>
      </c>
      <c r="M19" s="55">
        <v>3</v>
      </c>
      <c r="N19" s="56">
        <v>43917</v>
      </c>
      <c r="O19" s="57">
        <v>11814000</v>
      </c>
      <c r="P19" s="58">
        <v>5907000</v>
      </c>
      <c r="Q19" s="58">
        <v>165000</v>
      </c>
      <c r="R19" s="59">
        <v>5742000</v>
      </c>
      <c r="S19" s="60">
        <v>66000</v>
      </c>
      <c r="T19" s="7">
        <v>2.5</v>
      </c>
      <c r="U19" s="59">
        <v>17556000</v>
      </c>
      <c r="V19" s="59" t="s">
        <v>27</v>
      </c>
      <c r="W19" s="48" t="s">
        <v>342</v>
      </c>
    </row>
    <row r="20" spans="1:23" s="53" customFormat="1" ht="78" thickBot="1" x14ac:dyDescent="0.3">
      <c r="A20" s="48" t="s">
        <v>254</v>
      </c>
      <c r="B20" s="47">
        <v>234</v>
      </c>
      <c r="C20" s="48">
        <v>2019</v>
      </c>
      <c r="D20" s="49" t="s">
        <v>22</v>
      </c>
      <c r="E20" s="50" t="s">
        <v>282</v>
      </c>
      <c r="F20" s="49" t="s">
        <v>283</v>
      </c>
      <c r="G20" s="49" t="s">
        <v>25</v>
      </c>
      <c r="H20" s="49" t="s">
        <v>25</v>
      </c>
      <c r="I20" s="51" t="s">
        <v>262</v>
      </c>
      <c r="J20" s="52">
        <v>43648</v>
      </c>
      <c r="K20" s="54">
        <v>179</v>
      </c>
      <c r="L20" s="52">
        <v>43830</v>
      </c>
      <c r="M20" s="55">
        <v>3</v>
      </c>
      <c r="N20" s="56">
        <v>43917</v>
      </c>
      <c r="O20" s="57">
        <v>11814000</v>
      </c>
      <c r="P20" s="58">
        <v>5907000</v>
      </c>
      <c r="Q20" s="58">
        <v>165000</v>
      </c>
      <c r="R20" s="59">
        <v>5742000</v>
      </c>
      <c r="S20" s="60">
        <v>66000</v>
      </c>
      <c r="T20" s="7">
        <v>2.5</v>
      </c>
      <c r="U20" s="59">
        <v>17556000</v>
      </c>
      <c r="V20" s="59" t="s">
        <v>27</v>
      </c>
      <c r="W20" s="48" t="s">
        <v>342</v>
      </c>
    </row>
    <row r="21" spans="1:23" s="53" customFormat="1" ht="78" thickBot="1" x14ac:dyDescent="0.3">
      <c r="A21" s="48" t="s">
        <v>254</v>
      </c>
      <c r="B21" s="47">
        <v>235</v>
      </c>
      <c r="C21" s="48">
        <v>2019</v>
      </c>
      <c r="D21" s="49" t="s">
        <v>22</v>
      </c>
      <c r="E21" s="50" t="s">
        <v>284</v>
      </c>
      <c r="F21" s="49" t="s">
        <v>285</v>
      </c>
      <c r="G21" s="49" t="s">
        <v>25</v>
      </c>
      <c r="H21" s="49" t="s">
        <v>25</v>
      </c>
      <c r="I21" s="51" t="s">
        <v>262</v>
      </c>
      <c r="J21" s="52">
        <v>43644</v>
      </c>
      <c r="K21" s="54">
        <v>179</v>
      </c>
      <c r="L21" s="52">
        <v>43830</v>
      </c>
      <c r="M21" s="55">
        <v>3</v>
      </c>
      <c r="N21" s="56">
        <v>43917</v>
      </c>
      <c r="O21" s="57">
        <v>11814000</v>
      </c>
      <c r="P21" s="58">
        <v>5907000</v>
      </c>
      <c r="Q21" s="58">
        <v>165000</v>
      </c>
      <c r="R21" s="59">
        <v>5742000</v>
      </c>
      <c r="S21" s="60">
        <v>66000</v>
      </c>
      <c r="T21" s="7">
        <v>2.5</v>
      </c>
      <c r="U21" s="59">
        <v>17556000</v>
      </c>
      <c r="V21" s="59" t="s">
        <v>27</v>
      </c>
      <c r="W21" s="48" t="s">
        <v>342</v>
      </c>
    </row>
    <row r="22" spans="1:23" s="53" customFormat="1" ht="78" thickBot="1" x14ac:dyDescent="0.3">
      <c r="A22" s="48" t="s">
        <v>254</v>
      </c>
      <c r="B22" s="47">
        <v>236</v>
      </c>
      <c r="C22" s="48">
        <v>2019</v>
      </c>
      <c r="D22" s="49" t="s">
        <v>22</v>
      </c>
      <c r="E22" s="50" t="s">
        <v>286</v>
      </c>
      <c r="F22" s="49" t="s">
        <v>287</v>
      </c>
      <c r="G22" s="49" t="s">
        <v>25</v>
      </c>
      <c r="H22" s="49" t="s">
        <v>25</v>
      </c>
      <c r="I22" s="51" t="s">
        <v>262</v>
      </c>
      <c r="J22" s="52">
        <v>43644</v>
      </c>
      <c r="K22" s="54">
        <v>179</v>
      </c>
      <c r="L22" s="52">
        <v>43830</v>
      </c>
      <c r="M22" s="55">
        <v>3</v>
      </c>
      <c r="N22" s="56">
        <v>43917</v>
      </c>
      <c r="O22" s="57">
        <v>11814000</v>
      </c>
      <c r="P22" s="58">
        <v>5907000</v>
      </c>
      <c r="Q22" s="58">
        <v>165000</v>
      </c>
      <c r="R22" s="59">
        <v>5742000</v>
      </c>
      <c r="S22" s="60">
        <v>66000</v>
      </c>
      <c r="T22" s="7">
        <v>2.5</v>
      </c>
      <c r="U22" s="59">
        <v>17556000</v>
      </c>
      <c r="V22" s="59" t="s">
        <v>27</v>
      </c>
      <c r="W22" s="48" t="s">
        <v>342</v>
      </c>
    </row>
    <row r="23" spans="1:23" s="53" customFormat="1" ht="78" thickBot="1" x14ac:dyDescent="0.3">
      <c r="A23" s="48" t="s">
        <v>254</v>
      </c>
      <c r="B23" s="47">
        <v>237</v>
      </c>
      <c r="C23" s="48">
        <v>2019</v>
      </c>
      <c r="D23" s="49" t="s">
        <v>22</v>
      </c>
      <c r="E23" s="50" t="s">
        <v>288</v>
      </c>
      <c r="F23" s="49" t="s">
        <v>289</v>
      </c>
      <c r="G23" s="49" t="s">
        <v>25</v>
      </c>
      <c r="H23" s="49" t="s">
        <v>25</v>
      </c>
      <c r="I23" s="51" t="s">
        <v>262</v>
      </c>
      <c r="J23" s="52">
        <v>43648</v>
      </c>
      <c r="K23" s="54">
        <v>179</v>
      </c>
      <c r="L23" s="52">
        <v>43830</v>
      </c>
      <c r="M23" s="55">
        <v>3</v>
      </c>
      <c r="N23" s="56">
        <v>43917</v>
      </c>
      <c r="O23" s="57">
        <v>11814000</v>
      </c>
      <c r="P23" s="58">
        <v>5907000</v>
      </c>
      <c r="Q23" s="58">
        <v>165000</v>
      </c>
      <c r="R23" s="59">
        <v>5742000</v>
      </c>
      <c r="S23" s="60">
        <v>66000</v>
      </c>
      <c r="T23" s="7">
        <v>2.5</v>
      </c>
      <c r="U23" s="59">
        <v>17556000</v>
      </c>
      <c r="V23" s="59" t="s">
        <v>27</v>
      </c>
      <c r="W23" s="48" t="s">
        <v>342</v>
      </c>
    </row>
    <row r="24" spans="1:23" s="53" customFormat="1" ht="78" thickBot="1" x14ac:dyDescent="0.3">
      <c r="A24" s="48" t="s">
        <v>254</v>
      </c>
      <c r="B24" s="47">
        <v>240</v>
      </c>
      <c r="C24" s="48">
        <v>2019</v>
      </c>
      <c r="D24" s="49" t="s">
        <v>22</v>
      </c>
      <c r="E24" s="50" t="s">
        <v>290</v>
      </c>
      <c r="F24" s="49" t="s">
        <v>291</v>
      </c>
      <c r="G24" s="49" t="s">
        <v>25</v>
      </c>
      <c r="H24" s="49" t="s">
        <v>25</v>
      </c>
      <c r="I24" s="51" t="s">
        <v>262</v>
      </c>
      <c r="J24" s="52">
        <v>43648</v>
      </c>
      <c r="K24" s="54">
        <v>179</v>
      </c>
      <c r="L24" s="52">
        <v>43830</v>
      </c>
      <c r="M24" s="55">
        <v>3</v>
      </c>
      <c r="N24" s="56">
        <v>43917</v>
      </c>
      <c r="O24" s="57">
        <v>11814000</v>
      </c>
      <c r="P24" s="58">
        <v>5907000</v>
      </c>
      <c r="Q24" s="58">
        <v>165000</v>
      </c>
      <c r="R24" s="59">
        <v>5742000</v>
      </c>
      <c r="S24" s="60">
        <v>66000</v>
      </c>
      <c r="T24" s="7">
        <v>2.5</v>
      </c>
      <c r="U24" s="59">
        <v>17556000</v>
      </c>
      <c r="V24" s="59" t="s">
        <v>27</v>
      </c>
      <c r="W24" s="48" t="s">
        <v>342</v>
      </c>
    </row>
    <row r="25" spans="1:23" ht="78" hidden="1" thickBot="1" x14ac:dyDescent="0.3">
      <c r="A25" s="22" t="s">
        <v>292</v>
      </c>
      <c r="B25" s="23">
        <v>241</v>
      </c>
      <c r="C25" s="22">
        <v>2019</v>
      </c>
      <c r="D25" s="10" t="s">
        <v>22</v>
      </c>
      <c r="E25" s="24" t="s">
        <v>293</v>
      </c>
      <c r="F25" s="10" t="s">
        <v>294</v>
      </c>
      <c r="G25" s="10" t="s">
        <v>25</v>
      </c>
      <c r="H25" s="10" t="s">
        <v>25</v>
      </c>
      <c r="I25" s="11" t="s">
        <v>295</v>
      </c>
      <c r="J25" s="12">
        <v>43648</v>
      </c>
      <c r="K25" s="9">
        <v>179</v>
      </c>
      <c r="L25" s="12">
        <v>43830</v>
      </c>
      <c r="M25" s="13">
        <v>3</v>
      </c>
      <c r="N25" s="14">
        <v>43921</v>
      </c>
      <c r="O25" s="15">
        <v>11814000</v>
      </c>
      <c r="P25" s="16">
        <v>5907000</v>
      </c>
      <c r="Q25" s="16">
        <v>165000</v>
      </c>
      <c r="R25" s="17">
        <v>5742000</v>
      </c>
      <c r="S25" s="6">
        <v>66000</v>
      </c>
      <c r="T25" s="18">
        <v>2.5</v>
      </c>
      <c r="U25" s="8">
        <v>17556000</v>
      </c>
      <c r="V25" s="17" t="s">
        <v>27</v>
      </c>
      <c r="W25"/>
    </row>
    <row r="26" spans="1:23" s="53" customFormat="1" ht="78" thickBot="1" x14ac:dyDescent="0.3">
      <c r="A26" s="48" t="s">
        <v>254</v>
      </c>
      <c r="B26" s="47">
        <v>242</v>
      </c>
      <c r="C26" s="48">
        <v>2019</v>
      </c>
      <c r="D26" s="49" t="s">
        <v>22</v>
      </c>
      <c r="E26" s="50" t="s">
        <v>296</v>
      </c>
      <c r="F26" s="49" t="s">
        <v>297</v>
      </c>
      <c r="G26" s="49" t="s">
        <v>25</v>
      </c>
      <c r="H26" s="49" t="s">
        <v>25</v>
      </c>
      <c r="I26" s="51" t="s">
        <v>262</v>
      </c>
      <c r="J26" s="52">
        <v>43648</v>
      </c>
      <c r="K26" s="54">
        <v>179</v>
      </c>
      <c r="L26" s="52">
        <v>43830</v>
      </c>
      <c r="M26" s="55">
        <v>3</v>
      </c>
      <c r="N26" s="56">
        <v>43917</v>
      </c>
      <c r="O26" s="57">
        <v>11814000</v>
      </c>
      <c r="P26" s="58">
        <v>5907000</v>
      </c>
      <c r="Q26" s="58">
        <v>165000</v>
      </c>
      <c r="R26" s="59">
        <v>5742000</v>
      </c>
      <c r="S26" s="60">
        <v>66000</v>
      </c>
      <c r="T26" s="7">
        <v>2.5</v>
      </c>
      <c r="U26" s="59">
        <v>17556000</v>
      </c>
      <c r="V26" s="59" t="s">
        <v>27</v>
      </c>
      <c r="W26" s="48" t="s">
        <v>342</v>
      </c>
    </row>
    <row r="27" spans="1:23" ht="52.5" hidden="1" thickBot="1" x14ac:dyDescent="0.3">
      <c r="A27" s="22" t="s">
        <v>273</v>
      </c>
      <c r="B27" s="23">
        <v>243</v>
      </c>
      <c r="C27" s="22">
        <v>2019</v>
      </c>
      <c r="D27" s="10" t="s">
        <v>22</v>
      </c>
      <c r="E27" s="24" t="s">
        <v>298</v>
      </c>
      <c r="F27" s="10" t="s">
        <v>299</v>
      </c>
      <c r="G27" s="10" t="s">
        <v>25</v>
      </c>
      <c r="H27" s="10" t="s">
        <v>25</v>
      </c>
      <c r="I27" s="11" t="s">
        <v>276</v>
      </c>
      <c r="J27" s="12">
        <v>43648</v>
      </c>
      <c r="K27" s="9">
        <v>179</v>
      </c>
      <c r="L27" s="12">
        <v>43830</v>
      </c>
      <c r="M27" s="13">
        <v>3</v>
      </c>
      <c r="N27" s="14">
        <v>43921</v>
      </c>
      <c r="O27" s="15">
        <v>11814000</v>
      </c>
      <c r="P27" s="16">
        <v>5907000</v>
      </c>
      <c r="Q27" s="16">
        <v>165000</v>
      </c>
      <c r="R27" s="17">
        <v>5742000</v>
      </c>
      <c r="S27" s="6">
        <v>66000</v>
      </c>
      <c r="T27" s="18">
        <v>2.5</v>
      </c>
      <c r="U27" s="8">
        <v>17556000</v>
      </c>
      <c r="V27" s="17" t="s">
        <v>27</v>
      </c>
      <c r="W27"/>
    </row>
    <row r="28" spans="1:23" ht="78" hidden="1" thickBot="1" x14ac:dyDescent="0.3">
      <c r="A28" s="22" t="s">
        <v>241</v>
      </c>
      <c r="B28" s="23">
        <v>246</v>
      </c>
      <c r="C28" s="22">
        <v>2019</v>
      </c>
      <c r="D28" s="10" t="s">
        <v>22</v>
      </c>
      <c r="E28" s="24" t="s">
        <v>300</v>
      </c>
      <c r="F28" s="10" t="s">
        <v>301</v>
      </c>
      <c r="G28" s="10" t="s">
        <v>25</v>
      </c>
      <c r="H28" s="10" t="s">
        <v>25</v>
      </c>
      <c r="I28" s="11" t="s">
        <v>295</v>
      </c>
      <c r="J28" s="12">
        <v>43648</v>
      </c>
      <c r="K28" s="9">
        <v>179</v>
      </c>
      <c r="L28" s="12">
        <v>43830</v>
      </c>
      <c r="M28" s="13">
        <v>3</v>
      </c>
      <c r="N28" s="14">
        <v>43921</v>
      </c>
      <c r="O28" s="15">
        <v>11814000</v>
      </c>
      <c r="P28" s="16">
        <v>5907000</v>
      </c>
      <c r="Q28" s="16">
        <v>-33000</v>
      </c>
      <c r="R28" s="17">
        <v>5940000</v>
      </c>
      <c r="S28" s="6">
        <v>66000</v>
      </c>
      <c r="T28" s="18">
        <v>-0.5</v>
      </c>
      <c r="U28" s="17">
        <v>17754000</v>
      </c>
      <c r="V28" s="17" t="s">
        <v>27</v>
      </c>
      <c r="W28"/>
    </row>
    <row r="29" spans="1:23" s="53" customFormat="1" ht="77.25" x14ac:dyDescent="0.25">
      <c r="A29" s="48" t="s">
        <v>254</v>
      </c>
      <c r="B29" s="47">
        <v>248</v>
      </c>
      <c r="C29" s="48">
        <v>2019</v>
      </c>
      <c r="D29" s="49" t="s">
        <v>22</v>
      </c>
      <c r="E29" s="50" t="s">
        <v>302</v>
      </c>
      <c r="F29" s="49" t="s">
        <v>303</v>
      </c>
      <c r="G29" s="49" t="s">
        <v>25</v>
      </c>
      <c r="H29" s="49" t="s">
        <v>25</v>
      </c>
      <c r="I29" s="51" t="s">
        <v>304</v>
      </c>
      <c r="J29" s="52">
        <v>43648</v>
      </c>
      <c r="K29" s="54">
        <v>179</v>
      </c>
      <c r="L29" s="52">
        <v>43830</v>
      </c>
      <c r="M29" s="55">
        <v>3</v>
      </c>
      <c r="N29" s="56">
        <v>43917</v>
      </c>
      <c r="O29" s="57">
        <v>11814000</v>
      </c>
      <c r="P29" s="58">
        <v>5907000</v>
      </c>
      <c r="Q29" s="58">
        <v>165000</v>
      </c>
      <c r="R29" s="59">
        <v>5742000</v>
      </c>
      <c r="S29" s="60">
        <v>66000</v>
      </c>
      <c r="T29" s="7">
        <v>2.5</v>
      </c>
      <c r="U29" s="59">
        <v>17556000</v>
      </c>
      <c r="V29" s="59" t="s">
        <v>27</v>
      </c>
      <c r="W29" s="48" t="s">
        <v>342</v>
      </c>
    </row>
    <row r="30" spans="1:23" s="61" customFormat="1" ht="51" x14ac:dyDescent="0.2">
      <c r="A30" s="49" t="s">
        <v>65</v>
      </c>
      <c r="B30" s="49">
        <v>84</v>
      </c>
      <c r="C30" s="49">
        <v>2019</v>
      </c>
      <c r="D30" s="49" t="s">
        <v>33</v>
      </c>
      <c r="E30" s="49" t="s">
        <v>346</v>
      </c>
      <c r="F30" s="49" t="s">
        <v>347</v>
      </c>
      <c r="G30" s="49" t="s">
        <v>25</v>
      </c>
      <c r="H30" s="49" t="s">
        <v>25</v>
      </c>
      <c r="I30" s="63" t="s">
        <v>348</v>
      </c>
      <c r="J30" s="49">
        <v>43509</v>
      </c>
      <c r="K30" s="49">
        <v>318</v>
      </c>
      <c r="L30" s="49">
        <v>43830</v>
      </c>
      <c r="M30" s="49">
        <v>3</v>
      </c>
      <c r="N30" s="49">
        <v>43921</v>
      </c>
      <c r="W30" s="62"/>
    </row>
    <row r="31" spans="1:23" s="61" customFormat="1" ht="51" x14ac:dyDescent="0.2">
      <c r="A31" s="49" t="s">
        <v>65</v>
      </c>
      <c r="B31" s="49">
        <v>119</v>
      </c>
      <c r="C31" s="49">
        <v>2019</v>
      </c>
      <c r="D31" s="49" t="s">
        <v>33</v>
      </c>
      <c r="E31" s="49" t="s">
        <v>349</v>
      </c>
      <c r="F31" s="49" t="s">
        <v>350</v>
      </c>
      <c r="G31" s="49" t="s">
        <v>25</v>
      </c>
      <c r="H31" s="49" t="s">
        <v>25</v>
      </c>
      <c r="I31" s="63" t="s">
        <v>351</v>
      </c>
      <c r="J31" s="49">
        <v>43510</v>
      </c>
      <c r="K31" s="49">
        <v>317</v>
      </c>
      <c r="L31" s="49">
        <v>43830</v>
      </c>
      <c r="M31" s="49">
        <v>3</v>
      </c>
      <c r="N31" s="49">
        <v>43921</v>
      </c>
      <c r="W31" s="62"/>
    </row>
    <row r="32" spans="1:23" s="61" customFormat="1" ht="51" x14ac:dyDescent="0.2">
      <c r="A32" s="49" t="s">
        <v>65</v>
      </c>
      <c r="B32" s="49">
        <v>114</v>
      </c>
      <c r="C32" s="49">
        <v>2019</v>
      </c>
      <c r="D32" s="49" t="s">
        <v>33</v>
      </c>
      <c r="E32" s="49" t="s">
        <v>352</v>
      </c>
      <c r="F32" s="49" t="s">
        <v>353</v>
      </c>
      <c r="G32" s="49" t="s">
        <v>25</v>
      </c>
      <c r="H32" s="49" t="s">
        <v>25</v>
      </c>
      <c r="I32" s="63" t="s">
        <v>66</v>
      </c>
      <c r="J32" s="49">
        <v>43511</v>
      </c>
      <c r="K32" s="49">
        <v>316</v>
      </c>
      <c r="L32" s="49">
        <v>43830</v>
      </c>
      <c r="M32" s="49">
        <v>3</v>
      </c>
      <c r="N32" s="49">
        <v>43921</v>
      </c>
      <c r="W32" s="62"/>
    </row>
  </sheetData>
  <autoFilter ref="A1:V29" xr:uid="{00000000-0009-0000-0000-000001000000}">
    <filterColumn colId="0">
      <filters>
        <filter val="GESTORES SEGURIDAD"/>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ADICIONES</vt:lpstr>
      <vt:lpstr>MAS 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Munoz Reyes</dc:creator>
  <cp:lastModifiedBy>LENOVO</cp:lastModifiedBy>
  <cp:lastPrinted>2020-03-24T20:03:46Z</cp:lastPrinted>
  <dcterms:created xsi:type="dcterms:W3CDTF">2020-03-24T19:13:54Z</dcterms:created>
  <dcterms:modified xsi:type="dcterms:W3CDTF">2020-04-27T19:34:49Z</dcterms:modified>
</cp:coreProperties>
</file>