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5"/>
  <workbookPr defaultThemeVersion="166925"/>
  <mc:AlternateContent xmlns:mc="http://schemas.openxmlformats.org/markup-compatibility/2006">
    <mc:Choice Requires="x15">
      <x15ac:absPath xmlns:x15ac="http://schemas.microsoft.com/office/spreadsheetml/2010/11/ac" url="https://gobiernobogota-my.sharepoint.com/personal/dora_guevara_gobiernobogota_gov_co/Documents/1.OAP/1 PLANES 2024/PLANES ALCALDIAS2024/7 BOSA/"/>
    </mc:Choice>
  </mc:AlternateContent>
  <xr:revisionPtr revIDLastSave="40" documentId="8_{AFB7A407-4763-47A5-B168-02FA9322C980}" xr6:coauthVersionLast="47" xr6:coauthVersionMax="47" xr10:uidLastSave="{21151CB5-23DE-409D-994F-32AA78832910}"/>
  <bookViews>
    <workbookView xWindow="-120" yWindow="-120" windowWidth="29040" windowHeight="15840" xr2:uid="{82425007-B10C-4B30-B14E-E133B79C6502}"/>
  </bookViews>
  <sheets>
    <sheet name="Plan de Ges. Institucional2024" sheetId="1" r:id="rId1"/>
    <sheet name="d. PLAN SECTORIAL (C 18)"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30" i="1" l="1"/>
  <c r="AQ13" i="1"/>
  <c r="X17" i="1"/>
  <c r="X13" i="1"/>
  <c r="AQ23" i="1"/>
  <c r="AQ24" i="1"/>
  <c r="AQ25" i="1"/>
  <c r="AQ26" i="1"/>
  <c r="AQ27" i="1"/>
  <c r="AQ28" i="1"/>
  <c r="AQ29" i="1"/>
  <c r="AQ22" i="1"/>
  <c r="AQ18" i="1"/>
  <c r="V18" i="1"/>
  <c r="AR38" i="1"/>
  <c r="AM38" i="1"/>
  <c r="AM39" i="1" s="1"/>
  <c r="AH38" i="1"/>
  <c r="AH39" i="1" s="1"/>
  <c r="AC38" i="1"/>
  <c r="AC39" i="1" s="1"/>
  <c r="X38" i="1"/>
  <c r="AP37" i="1"/>
  <c r="AR37" i="1" s="1"/>
  <c r="AK37" i="1"/>
  <c r="AM37" i="1" s="1"/>
  <c r="AF37" i="1"/>
  <c r="AH37" i="1" s="1"/>
  <c r="AA37" i="1"/>
  <c r="AC37" i="1" s="1"/>
  <c r="X37" i="1"/>
  <c r="AR36" i="1"/>
  <c r="AP36" i="1"/>
  <c r="X36" i="1"/>
  <c r="AP35" i="1"/>
  <c r="AR35" i="1" s="1"/>
  <c r="AM35" i="1"/>
  <c r="AK35" i="1"/>
  <c r="AJ35" i="1"/>
  <c r="AC35" i="1"/>
  <c r="AA35" i="1"/>
  <c r="AR34" i="1"/>
  <c r="AP34" i="1"/>
  <c r="AK34" i="1"/>
  <c r="AH34" i="1"/>
  <c r="AF34" i="1"/>
  <c r="AA34" i="1"/>
  <c r="AC34" i="1" s="1"/>
  <c r="X34" i="1"/>
  <c r="AR33" i="1"/>
  <c r="AP33" i="1"/>
  <c r="AM33" i="1"/>
  <c r="AK33" i="1"/>
  <c r="AF33" i="1"/>
  <c r="AH33" i="1" s="1"/>
  <c r="AC33" i="1"/>
  <c r="AA33" i="1"/>
  <c r="AR32" i="1"/>
  <c r="AP32" i="1"/>
  <c r="AM32" i="1"/>
  <c r="AK32" i="1"/>
  <c r="AH32" i="1"/>
  <c r="AF32" i="1"/>
  <c r="AC32" i="1"/>
  <c r="AA32" i="1"/>
  <c r="X32" i="1"/>
  <c r="AP31" i="1"/>
  <c r="AR31" i="1" s="1"/>
  <c r="AK31" i="1"/>
  <c r="AM31" i="1" s="1"/>
  <c r="AA31" i="1"/>
  <c r="AC31" i="1" s="1"/>
  <c r="P29" i="1" l="1"/>
  <c r="AP29" i="1" s="1"/>
  <c r="AR29" i="1" s="1"/>
  <c r="P28" i="1"/>
  <c r="AP28" i="1" s="1"/>
  <c r="AR28" i="1" s="1"/>
  <c r="P27" i="1"/>
  <c r="P26" i="1"/>
  <c r="AP26" i="1" s="1"/>
  <c r="AR26" i="1" s="1"/>
  <c r="P25" i="1"/>
  <c r="AP25" i="1" s="1"/>
  <c r="AR25" i="1" s="1"/>
  <c r="P24" i="1"/>
  <c r="AP24" i="1" s="1"/>
  <c r="AR24" i="1" s="1"/>
  <c r="P23" i="1"/>
  <c r="AP23" i="1" s="1"/>
  <c r="AR23" i="1" s="1"/>
  <c r="P22" i="1"/>
  <c r="AP22" i="1" s="1"/>
  <c r="AR22" i="1" s="1"/>
  <c r="AP13" i="1"/>
  <c r="AR13" i="1" s="1"/>
  <c r="AK13" i="1"/>
  <c r="AM13" i="1" s="1"/>
  <c r="AP27" i="1"/>
  <c r="AR27" i="1" s="1"/>
  <c r="AP21" i="1"/>
  <c r="AR21" i="1" s="1"/>
  <c r="AP20" i="1"/>
  <c r="AR20" i="1" s="1"/>
  <c r="AP19" i="1"/>
  <c r="AR19" i="1" s="1"/>
  <c r="AP18" i="1"/>
  <c r="AR18" i="1" s="1"/>
  <c r="AP17" i="1"/>
  <c r="AR17" i="1" s="1"/>
  <c r="AP16" i="1"/>
  <c r="AR16" i="1" s="1"/>
  <c r="AP15" i="1"/>
  <c r="AR15" i="1" s="1"/>
  <c r="AP14" i="1"/>
  <c r="AR14" i="1" s="1"/>
  <c r="AK29" i="1"/>
  <c r="AM29" i="1" s="1"/>
  <c r="AK28" i="1"/>
  <c r="AM28" i="1" s="1"/>
  <c r="AK27" i="1"/>
  <c r="AM27" i="1" s="1"/>
  <c r="AK26" i="1"/>
  <c r="AM26" i="1" s="1"/>
  <c r="AK25" i="1"/>
  <c r="AM25" i="1" s="1"/>
  <c r="AK24" i="1"/>
  <c r="AM24" i="1" s="1"/>
  <c r="AK23" i="1"/>
  <c r="AM23" i="1" s="1"/>
  <c r="AK22" i="1"/>
  <c r="AM22" i="1" s="1"/>
  <c r="AK21" i="1"/>
  <c r="AM21" i="1" s="1"/>
  <c r="AK20" i="1"/>
  <c r="AM20" i="1" s="1"/>
  <c r="AK19" i="1"/>
  <c r="AM19" i="1" s="1"/>
  <c r="AK18" i="1"/>
  <c r="AM18" i="1" s="1"/>
  <c r="AK17" i="1"/>
  <c r="AM17" i="1" s="1"/>
  <c r="AK16" i="1"/>
  <c r="AM16" i="1" s="1"/>
  <c r="AK15" i="1"/>
  <c r="AM15" i="1" s="1"/>
  <c r="AK14" i="1"/>
  <c r="AM14" i="1" s="1"/>
  <c r="AF29" i="1"/>
  <c r="AH29" i="1" s="1"/>
  <c r="AF28" i="1"/>
  <c r="AH28" i="1" s="1"/>
  <c r="AF27" i="1"/>
  <c r="AH27" i="1" s="1"/>
  <c r="AF26" i="1"/>
  <c r="AH26" i="1" s="1"/>
  <c r="AF25" i="1"/>
  <c r="AH25" i="1" s="1"/>
  <c r="AF24" i="1"/>
  <c r="AH24" i="1" s="1"/>
  <c r="AF23" i="1"/>
  <c r="AH23" i="1" s="1"/>
  <c r="AF22" i="1"/>
  <c r="AH22" i="1" s="1"/>
  <c r="AF21" i="1"/>
  <c r="AH21" i="1" s="1"/>
  <c r="AF20" i="1"/>
  <c r="AH20" i="1" s="1"/>
  <c r="AF19" i="1"/>
  <c r="AH19" i="1" s="1"/>
  <c r="AF18" i="1"/>
  <c r="AH18" i="1" s="1"/>
  <c r="AF17" i="1"/>
  <c r="AH17" i="1" s="1"/>
  <c r="AF16" i="1"/>
  <c r="AH16" i="1" s="1"/>
  <c r="AF15" i="1"/>
  <c r="AH15" i="1" s="1"/>
  <c r="AF14" i="1"/>
  <c r="AH14" i="1" s="1"/>
  <c r="AF13" i="1"/>
  <c r="AH13" i="1" s="1"/>
  <c r="AA29" i="1"/>
  <c r="AC29" i="1" s="1"/>
  <c r="AA28" i="1"/>
  <c r="AC28" i="1" s="1"/>
  <c r="AA27" i="1"/>
  <c r="AC27" i="1" s="1"/>
  <c r="AA26" i="1"/>
  <c r="AC26" i="1" s="1"/>
  <c r="AA25" i="1"/>
  <c r="AC25" i="1" s="1"/>
  <c r="AA24" i="1"/>
  <c r="AC24" i="1" s="1"/>
  <c r="AA23" i="1"/>
  <c r="AC23" i="1" s="1"/>
  <c r="AA22" i="1"/>
  <c r="AC22" i="1" s="1"/>
  <c r="AA21" i="1"/>
  <c r="AC21" i="1" s="1"/>
  <c r="AA20" i="1"/>
  <c r="AC20" i="1" s="1"/>
  <c r="AA19" i="1"/>
  <c r="AC19" i="1" s="1"/>
  <c r="AA18" i="1"/>
  <c r="AC18" i="1" s="1"/>
  <c r="AA17" i="1"/>
  <c r="AC17" i="1" s="1"/>
  <c r="AA16" i="1"/>
  <c r="AC16" i="1" s="1"/>
  <c r="AA15" i="1"/>
  <c r="AC15" i="1" s="1"/>
  <c r="AA14" i="1"/>
  <c r="AC14" i="1" s="1"/>
  <c r="AA13" i="1"/>
  <c r="AC13" i="1" s="1"/>
  <c r="AC30" i="1" s="1"/>
  <c r="V29" i="1"/>
  <c r="X29" i="1" s="1"/>
  <c r="V28" i="1"/>
  <c r="X28" i="1" s="1"/>
  <c r="V27" i="1"/>
  <c r="X27" i="1" s="1"/>
  <c r="V26" i="1"/>
  <c r="X26" i="1" s="1"/>
  <c r="V25" i="1"/>
  <c r="X25" i="1" s="1"/>
  <c r="V24" i="1"/>
  <c r="X24" i="1" s="1"/>
  <c r="V23" i="1"/>
  <c r="X23" i="1" s="1"/>
  <c r="V22" i="1"/>
  <c r="X22" i="1" s="1"/>
  <c r="V21" i="1"/>
  <c r="X21" i="1" s="1"/>
  <c r="V20" i="1"/>
  <c r="X20" i="1" s="1"/>
  <c r="V19" i="1"/>
  <c r="X19" i="1" s="1"/>
  <c r="X18" i="1"/>
  <c r="V17" i="1"/>
  <c r="V16" i="1"/>
  <c r="X16" i="1" s="1"/>
  <c r="V15" i="1"/>
  <c r="X15" i="1" s="1"/>
  <c r="V14" i="1"/>
  <c r="X14" i="1"/>
  <c r="V13" i="1"/>
  <c r="X39" i="1" s="1"/>
  <c r="AM30" i="1" l="1"/>
  <c r="AR30" i="1"/>
  <c r="AR39" i="1" s="1"/>
  <c r="AH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F4" authorId="0" shapeId="0" xr:uid="{B011372B-E314-4D7A-ABA2-BAC2779934D9}">
      <text>
        <r>
          <rPr>
            <b/>
            <sz val="9"/>
            <color indexed="81"/>
            <rFont val="Tahoma"/>
            <family val="2"/>
          </rPr>
          <t>Cuadro que resume los cambios realizados de una versión a otra</t>
        </r>
      </text>
    </comment>
    <comment ref="F5" authorId="0" shapeId="0" xr:uid="{6D3510AD-814C-4D92-BAFC-71F0839843F3}">
      <text>
        <r>
          <rPr>
            <b/>
            <sz val="9"/>
            <color indexed="81"/>
            <rFont val="Tahoma"/>
            <family val="2"/>
          </rPr>
          <t xml:space="preserve">Número consecutivo de la versión generada </t>
        </r>
      </text>
    </comment>
    <comment ref="G5" authorId="0" shapeId="0" xr:uid="{455B4D1B-4D4F-46D8-A045-91E14430E00E}">
      <text>
        <r>
          <rPr>
            <b/>
            <sz val="9"/>
            <color indexed="81"/>
            <rFont val="Tahoma"/>
            <family val="2"/>
          </rPr>
          <t>Fecha de la versión generada</t>
        </r>
      </text>
    </comment>
    <comment ref="H5" authorId="0" shapeId="0" xr:uid="{4F6DD881-4064-46E2-AD27-7B033F5287F5}">
      <text>
        <r>
          <rPr>
            <b/>
            <sz val="9"/>
            <color indexed="81"/>
            <rFont val="Tahoma"/>
            <family val="2"/>
          </rPr>
          <t>Breve descripción del cambio realizado en la nueva versión</t>
        </r>
      </text>
    </comment>
    <comment ref="C10" authorId="0" shapeId="0" xr:uid="{AE96D9C1-5BD7-4424-A36D-E1D457BCD053}">
      <text>
        <r>
          <rPr>
            <b/>
            <sz val="9"/>
            <color indexed="81"/>
            <rFont val="Tahoma"/>
            <family val="2"/>
          </rPr>
          <t>Indique el nombre del proceso al cual está asociada la meta</t>
        </r>
      </text>
    </comment>
    <comment ref="A12" authorId="0" shapeId="0" xr:uid="{2DD4CECD-D756-4467-A62C-53A6FC3549DD}">
      <text>
        <r>
          <rPr>
            <b/>
            <sz val="9"/>
            <color indexed="81"/>
            <rFont val="Tahoma"/>
            <family val="2"/>
          </rPr>
          <t>Incluya el número del objetivo estratégico, de acuerdo con lo adoptado en el Plan Estratégico Institucional</t>
        </r>
      </text>
    </comment>
    <comment ref="B12" authorId="0" shapeId="0" xr:uid="{BA0E1B6A-9724-479C-9C24-7C202AB8373D}">
      <text>
        <r>
          <rPr>
            <b/>
            <sz val="9"/>
            <color indexed="81"/>
            <rFont val="Tahoma"/>
            <family val="2"/>
          </rPr>
          <t>Incluya el objetivo estratégico, de acuerdo con lo adoptado en el Plan Estratégico Institucional, al cual se asocia la meta</t>
        </r>
      </text>
    </comment>
    <comment ref="D12" authorId="0" shapeId="0" xr:uid="{119F47BD-BB9E-4059-B26B-7A00F4141FBE}">
      <text>
        <r>
          <rPr>
            <b/>
            <sz val="9"/>
            <color indexed="81"/>
            <rFont val="Tahoma"/>
            <family val="2"/>
          </rPr>
          <t>Escriba el número de la meta, en orden consecutivo</t>
        </r>
      </text>
    </comment>
    <comment ref="E12" authorId="0" shapeId="0" xr:uid="{751BB42F-F6E4-422B-91AD-AD50D5510A18}">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F12" authorId="0" shapeId="0" xr:uid="{66100535-6C62-4F58-A17C-0BE85EBD4F67}">
      <text>
        <r>
          <rPr>
            <b/>
            <sz val="9"/>
            <color indexed="81"/>
            <rFont val="Tahoma"/>
            <family val="2"/>
          </rPr>
          <t xml:space="preserve">Seleccione la opción que corresponda
</t>
        </r>
      </text>
    </comment>
    <comment ref="G12" authorId="0" shapeId="0" xr:uid="{2A83FE2C-B2C1-4597-A76A-578AAE54FC34}">
      <text>
        <r>
          <rPr>
            <b/>
            <sz val="9"/>
            <color indexed="81"/>
            <rFont val="Tahoma"/>
            <family val="2"/>
          </rPr>
          <t>Indique un nombre corto que refleje lo que pretende medir. 
Ej. Porcentaje de giros acumulados</t>
        </r>
      </text>
    </comment>
    <comment ref="H12" authorId="0" shapeId="0" xr:uid="{D0800236-B4FE-4CB1-B3B9-634F81DF4156}">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I12" authorId="0" shapeId="0" xr:uid="{9720355A-42B5-4521-A971-3991DAD0CBDD}">
      <text>
        <r>
          <rPr>
            <b/>
            <sz val="9"/>
            <color indexed="81"/>
            <rFont val="Tahoma"/>
            <family val="2"/>
          </rPr>
          <t>Valor inicial que se toma como referencia para comparar el avance de la meta. Es imporante indicar la magnitud, unidad de medida y la vigencia en la cual se obtuvo</t>
        </r>
      </text>
    </comment>
    <comment ref="J12" authorId="0" shapeId="0" xr:uid="{1AECC889-2B35-4962-8482-78F84CE03D6F}">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K12" authorId="0" shapeId="0" xr:uid="{2208232E-487F-4B17-B920-92D360C002B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L12" authorId="0" shapeId="0" xr:uid="{B30BBDB4-EC1D-4EA1-8538-25A32CED2539}">
      <text>
        <r>
          <rPr>
            <b/>
            <sz val="9"/>
            <color indexed="81"/>
            <rFont val="Tahoma"/>
            <family val="2"/>
          </rPr>
          <t xml:space="preserve">Indique la magnitud programada para el trimestre. </t>
        </r>
      </text>
    </comment>
    <comment ref="M12" authorId="0" shapeId="0" xr:uid="{31373292-3723-487A-8503-BD0B0A79E8B6}">
      <text>
        <r>
          <rPr>
            <b/>
            <sz val="9"/>
            <color indexed="81"/>
            <rFont val="Tahoma"/>
            <family val="2"/>
          </rPr>
          <t xml:space="preserve">Indique la magnitud programada para el trimestre. </t>
        </r>
      </text>
    </comment>
    <comment ref="N12" authorId="0" shapeId="0" xr:uid="{C846E2D7-3065-4128-8C76-51161E0D7C17}">
      <text>
        <r>
          <rPr>
            <b/>
            <sz val="9"/>
            <color indexed="81"/>
            <rFont val="Tahoma"/>
            <family val="2"/>
          </rPr>
          <t xml:space="preserve">Indique la magnitud programada para el trimestre. </t>
        </r>
      </text>
    </comment>
    <comment ref="O12" authorId="0" shapeId="0" xr:uid="{474117DA-14AA-4BAF-B752-1413A5718EC7}">
      <text>
        <r>
          <rPr>
            <b/>
            <sz val="9"/>
            <color indexed="81"/>
            <rFont val="Tahoma"/>
            <family val="2"/>
          </rPr>
          <t xml:space="preserve">Indique la magnitud programada para el trimestre. </t>
        </r>
      </text>
    </comment>
    <comment ref="P12" authorId="0" shapeId="0" xr:uid="{F1D07228-88D0-4309-9D4E-5EB885D7FDC6}">
      <text>
        <r>
          <rPr>
            <b/>
            <sz val="9"/>
            <color indexed="81"/>
            <rFont val="Tahoma"/>
            <family val="2"/>
          </rPr>
          <t>Indique la programación total de la vigencia. 
Debe ser coherente con la meta.</t>
        </r>
      </text>
    </comment>
    <comment ref="Q12" authorId="0" shapeId="0" xr:uid="{FE21DFDB-AFF8-4147-B537-10C1B10248CA}">
      <text>
        <r>
          <rPr>
            <b/>
            <sz val="9"/>
            <color indexed="81"/>
            <rFont val="Tahoma"/>
            <family val="2"/>
          </rPr>
          <t xml:space="preserve">Indique el tipo de indicador: 
- Eficancia 
- Eficiencia 
- Efectividad </t>
        </r>
      </text>
    </comment>
    <comment ref="R12" authorId="0" shapeId="0" xr:uid="{F21E4E22-60F3-48C1-9204-B22990CF58E2}">
      <text>
        <r>
          <rPr>
            <b/>
            <sz val="9"/>
            <color indexed="81"/>
            <rFont val="Tahoma"/>
            <family val="2"/>
          </rPr>
          <t>Indique la evidencia a presentar del cumplimiento de la meta. Se debe redactar de forma concreta y coherente con la meta</t>
        </r>
      </text>
    </comment>
    <comment ref="S12" authorId="0" shapeId="0" xr:uid="{1B621C19-38F6-4806-A4C4-B1C8550B782C}">
      <text>
        <r>
          <rPr>
            <b/>
            <sz val="9"/>
            <color indexed="81"/>
            <rFont val="Tahoma"/>
            <family val="2"/>
          </rPr>
          <t>Indique la herramienta o aplicativo donde reposa la información que da origen al entregable o en el que es posible contrastar o verificar la información de ser necesario.</t>
        </r>
      </text>
    </comment>
    <comment ref="T12" authorId="0" shapeId="0" xr:uid="{29D96EE3-F7F5-47F6-888D-8FBFF7195BF0}">
      <text>
        <r>
          <rPr>
            <b/>
            <sz val="9"/>
            <color indexed="81"/>
            <rFont val="Tahoma"/>
            <family val="2"/>
          </rPr>
          <t>Indique el área y grupo de trabajo (si se tiene), responsable de cumplir o ejecutar la meta</t>
        </r>
      </text>
    </comment>
    <comment ref="U12" authorId="0" shapeId="0" xr:uid="{C4B83560-E5FB-40E9-AF76-B8B77896BADC}">
      <text>
        <r>
          <rPr>
            <b/>
            <sz val="9"/>
            <color indexed="81"/>
            <rFont val="Tahoma"/>
            <family val="2"/>
          </rPr>
          <t>Indique el nombre de la dependencia responsable de reportar trimestralmente la meta a la OAP</t>
        </r>
      </text>
    </comment>
    <comment ref="V12" authorId="0" shapeId="0" xr:uid="{F773CF66-93F3-45C1-8401-3500EA5DFE30}">
      <text>
        <r>
          <rPr>
            <b/>
            <sz val="9"/>
            <color indexed="81"/>
            <rFont val="Tahoma"/>
            <family val="2"/>
          </rPr>
          <t>Indique la magnitud programada</t>
        </r>
      </text>
    </comment>
    <comment ref="W12" authorId="0" shapeId="0" xr:uid="{F5228218-2E22-4357-BBA2-F05EC2E0672D}">
      <text>
        <r>
          <rPr>
            <b/>
            <sz val="9"/>
            <color indexed="81"/>
            <rFont val="Tahoma"/>
            <family val="2"/>
          </rPr>
          <t>Indique la magnitud ejecutada. Corresponde al resultado de medir el indicador de la meta</t>
        </r>
      </text>
    </comment>
    <comment ref="X12" authorId="0" shapeId="0" xr:uid="{83E45AA4-B05B-44F9-939A-1584783024C0}">
      <text>
        <r>
          <rPr>
            <b/>
            <sz val="9"/>
            <color indexed="81"/>
            <rFont val="Tahoma"/>
            <family val="2"/>
          </rPr>
          <t>Es el resultado porcentual de dividir lo ejecutado vs. lo programado. En caso de sobre ejecución, el resultado máximo es el 100%</t>
        </r>
      </text>
    </comment>
    <comment ref="Y12" authorId="0" shapeId="0" xr:uid="{988C4601-812E-40FE-85FE-3C09AFA1D7E2}">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Z12" authorId="0" shapeId="0" xr:uid="{D0D90FBE-E6E2-4075-87AB-6F323F2D84BC}">
      <text>
        <r>
          <rPr>
            <b/>
            <sz val="9"/>
            <color indexed="81"/>
            <rFont val="Tahoma"/>
            <family val="2"/>
          </rPr>
          <t xml:space="preserve">Indicar el nombre concreto de la evidencia aportada. </t>
        </r>
      </text>
    </comment>
    <comment ref="AA12" authorId="0" shapeId="0" xr:uid="{B6305720-C9BD-47A6-9225-C9206B502FD0}">
      <text>
        <r>
          <rPr>
            <b/>
            <sz val="9"/>
            <color indexed="81"/>
            <rFont val="Tahoma"/>
            <family val="2"/>
          </rPr>
          <t>Indique la magnitud programada</t>
        </r>
      </text>
    </comment>
    <comment ref="AB12" authorId="0" shapeId="0" xr:uid="{49896E7A-471D-4CA3-B6D2-CA055AA84F85}">
      <text>
        <r>
          <rPr>
            <b/>
            <sz val="9"/>
            <color indexed="81"/>
            <rFont val="Tahoma"/>
            <family val="2"/>
          </rPr>
          <t>Indique la magnitud ejecutada. Corresponde al resultado de medir el indicador de la meta</t>
        </r>
      </text>
    </comment>
    <comment ref="AC12" authorId="0" shapeId="0" xr:uid="{6C4CA308-F62A-4560-A290-C6F961DD9EB9}">
      <text>
        <r>
          <rPr>
            <b/>
            <sz val="9"/>
            <color indexed="81"/>
            <rFont val="Tahoma"/>
            <family val="2"/>
          </rPr>
          <t>Es el resultado porcentual de dividir lo ejecutado vs. lo programado. En caso de sobre ejecución, el resultado máximo es el 100%</t>
        </r>
      </text>
    </comment>
    <comment ref="AD12" authorId="0" shapeId="0" xr:uid="{911B7D68-1818-41B4-A811-431278669113}">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E12" authorId="0" shapeId="0" xr:uid="{BF2915B6-D49D-4DC1-86C3-8A2E656FD968}">
      <text>
        <r>
          <rPr>
            <b/>
            <sz val="9"/>
            <color indexed="81"/>
            <rFont val="Tahoma"/>
            <family val="2"/>
          </rPr>
          <t xml:space="preserve">Indicar el nombre concreto de la evidencia aportada. </t>
        </r>
      </text>
    </comment>
    <comment ref="AF12" authorId="0" shapeId="0" xr:uid="{5CCDF014-BF0B-42B7-92F7-6CBF58EA98EF}">
      <text>
        <r>
          <rPr>
            <b/>
            <sz val="9"/>
            <color indexed="81"/>
            <rFont val="Tahoma"/>
            <family val="2"/>
          </rPr>
          <t>Indique la magnitud programada</t>
        </r>
      </text>
    </comment>
    <comment ref="AG12" authorId="0" shapeId="0" xr:uid="{A3FA785E-EDEC-4164-99A5-88C5B890A708}">
      <text>
        <r>
          <rPr>
            <b/>
            <sz val="9"/>
            <color indexed="81"/>
            <rFont val="Tahoma"/>
            <family val="2"/>
          </rPr>
          <t>Indique la magnitud ejecutada. Corresponde al resultado de medir el indicador de la meta</t>
        </r>
      </text>
    </comment>
    <comment ref="AH12" authorId="0" shapeId="0" xr:uid="{005E4D9E-D1F6-4A46-8371-9EB40A9C2F76}">
      <text>
        <r>
          <rPr>
            <b/>
            <sz val="9"/>
            <color indexed="81"/>
            <rFont val="Tahoma"/>
            <family val="2"/>
          </rPr>
          <t>Es el resultado porcentual de dividir lo ejecutado vs. lo programado. En caso de sobre ejecución, el resultado máximo es el 100%</t>
        </r>
      </text>
    </comment>
    <comment ref="AI12" authorId="0" shapeId="0" xr:uid="{F4977502-E86B-42EE-B00B-334848FCB9A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J12" authorId="0" shapeId="0" xr:uid="{07F8A95D-778F-4057-9D7F-FC1A1EDBDEC6}">
      <text>
        <r>
          <rPr>
            <b/>
            <sz val="9"/>
            <color indexed="81"/>
            <rFont val="Tahoma"/>
            <family val="2"/>
          </rPr>
          <t xml:space="preserve">Indicar el nombre concreto de la evidencia aportada. </t>
        </r>
      </text>
    </comment>
    <comment ref="AK12" authorId="0" shapeId="0" xr:uid="{1CF6DDD2-D0F7-497B-A878-3984E176C12A}">
      <text>
        <r>
          <rPr>
            <b/>
            <sz val="9"/>
            <color indexed="81"/>
            <rFont val="Tahoma"/>
            <family val="2"/>
          </rPr>
          <t>Indique la magnitud programada</t>
        </r>
      </text>
    </comment>
    <comment ref="AL12" authorId="0" shapeId="0" xr:uid="{978B8E67-E2CF-4EA1-B0E8-C23EE154AD33}">
      <text>
        <r>
          <rPr>
            <b/>
            <sz val="9"/>
            <color indexed="81"/>
            <rFont val="Tahoma"/>
            <family val="2"/>
          </rPr>
          <t>Indique la magnitud ejecutada. Corresponde al resultado de medir el indicador de la meta</t>
        </r>
      </text>
    </comment>
    <comment ref="AM12" authorId="0" shapeId="0" xr:uid="{7949A3C4-FD79-41C9-B393-15F71C2BB313}">
      <text>
        <r>
          <rPr>
            <b/>
            <sz val="9"/>
            <color indexed="81"/>
            <rFont val="Tahoma"/>
            <family val="2"/>
          </rPr>
          <t>Es el resultado porcentual de dividir lo ejecutado vs. lo programado. En caso de sobre ejecución, el resultado máximo es el 100%</t>
        </r>
      </text>
    </comment>
    <comment ref="AN12" authorId="0" shapeId="0" xr:uid="{F1983010-98A0-4525-A8F5-BC9974C9F9F2}">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O12" authorId="0" shapeId="0" xr:uid="{517F2593-F76E-4236-90C8-0209530447DA}">
      <text>
        <r>
          <rPr>
            <b/>
            <sz val="9"/>
            <color indexed="81"/>
            <rFont val="Tahoma"/>
            <family val="2"/>
          </rPr>
          <t xml:space="preserve">Indicar el nombre concreto de la evidencia aportada. </t>
        </r>
      </text>
    </comment>
    <comment ref="AP12" authorId="0" shapeId="0" xr:uid="{A3C321AB-87DC-4E7F-8C8F-8F767BB0A1DF}">
      <text>
        <r>
          <rPr>
            <b/>
            <sz val="9"/>
            <color indexed="81"/>
            <rFont val="Tahoma"/>
            <family val="2"/>
          </rPr>
          <t>Indique la magnitud total programada para la vigencia</t>
        </r>
      </text>
    </comment>
    <comment ref="AQ12" authorId="0" shapeId="0" xr:uid="{FC771540-1D2C-4B21-9686-7D6684444881}">
      <text>
        <r>
          <rPr>
            <b/>
            <sz val="9"/>
            <color indexed="81"/>
            <rFont val="Tahoma"/>
            <family val="2"/>
          </rPr>
          <t xml:space="preserve">Indique la magnitud ejecutada acumulada para la vigencia </t>
        </r>
      </text>
    </comment>
    <comment ref="AR12" authorId="0" shapeId="0" xr:uid="{1ECDFD14-21A6-444C-BF6C-3E8B35E647CC}">
      <text>
        <r>
          <rPr>
            <b/>
            <sz val="9"/>
            <color indexed="81"/>
            <rFont val="Tahoma"/>
            <family val="2"/>
          </rPr>
          <t>Es el resultado porcentual de dividir lo ejecutado vs. lo programado. En caso de sobre ejecución, el resultado máximo es el 100%</t>
        </r>
      </text>
    </comment>
    <comment ref="AS12" authorId="0" shapeId="0" xr:uid="{308CE112-015B-49F8-A4DA-7DB95EB2D67D}">
      <text>
        <r>
          <rPr>
            <b/>
            <sz val="9"/>
            <color indexed="81"/>
            <rFont val="Tahoma"/>
            <family val="2"/>
          </rPr>
          <t>Es la descripción detallada de los avances y logros obtenidos con la ejecución de la meta acumulados para la vigencia</t>
        </r>
      </text>
    </comment>
    <comment ref="E30" authorId="0" shapeId="0" xr:uid="{CD94BD62-55DA-4C1E-96B6-1A5F6A4412D7}">
      <text>
        <r>
          <rPr>
            <b/>
            <sz val="9"/>
            <color indexed="81"/>
            <rFont val="Tahoma"/>
            <family val="2"/>
          </rPr>
          <t>Promedio obtenido para el periodo x 80%</t>
        </r>
      </text>
    </comment>
    <comment ref="E38" authorId="0" shapeId="0" xr:uid="{882C6C9B-65AB-4C68-8CA6-7180375D4223}">
      <text>
        <r>
          <rPr>
            <b/>
            <sz val="9"/>
            <color indexed="81"/>
            <rFont val="Tahoma"/>
            <family val="2"/>
          </rPr>
          <t>Promedio obtenido en las metas transversales para el periodo x 20%</t>
        </r>
      </text>
    </comment>
    <comment ref="E39" authorId="0" shapeId="0" xr:uid="{807B91DE-8D7C-44DC-B21C-91E452D0776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<sst xmlns="http://schemas.openxmlformats.org/spreadsheetml/2006/main" count="1016" uniqueCount="345">
  <si>
    <r>
      <rPr>
        <b/>
        <sz val="14"/>
        <rFont val="Calibri Light"/>
        <family val="2"/>
        <scheme val="major"/>
      </rPr>
      <t>FORMULACIÓN Y SEGUIMIENTO PLANES DE GESTIÓN NIVEL LOCAL</t>
    </r>
    <r>
      <rPr>
        <b/>
        <sz val="11"/>
        <color theme="1"/>
        <rFont val="Calibri Light"/>
        <family val="2"/>
        <scheme val="major"/>
      </rPr>
      <t xml:space="preserve">
ALCALDÍA LOCAL DE BOSA</t>
    </r>
  </si>
  <si>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</si>
  <si>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2024</t>
  </si>
  <si>
    <t>CONTROL DE CAMBIOS</t>
  </si>
  <si>
    <t>VERSIÓN</t>
  </si>
  <si>
    <t>FECHA</t>
  </si>
  <si>
    <t>DESCRIPCIÓN DE LA MODIFICACIÓN</t>
  </si>
  <si>
    <t>30 de enero de 2024</t>
  </si>
  <si>
    <r>
      <rPr>
        <sz val="11"/>
        <color rgb="FF000000"/>
        <rFont val="Calibri Light"/>
        <family val="2"/>
        <scheme val="major"/>
      </rPr>
      <t xml:space="preserve">Publicación del plan de gestión aprobado. Caso HOLA: </t>
    </r>
    <r>
      <rPr>
        <b/>
        <sz val="11"/>
        <color rgb="FF000000"/>
        <rFont val="Calibri Light"/>
        <family val="2"/>
        <scheme val="major"/>
      </rPr>
      <t>14670</t>
    </r>
  </si>
  <si>
    <t>26 de abril de 2024</t>
  </si>
  <si>
    <t>Para el primer trimestre de la vigencia 2024, el Plan de Gestión de la Alcaldia   alcanzó un nivel de desempeño del XXX.00% y XXX,00% del acumulado para la vigencia.</t>
  </si>
  <si>
    <t>PLAN ESTRATÉGICO INSTITUCIONAL</t>
  </si>
  <si>
    <t>PROCESO</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</si>
  <si>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</si>
  <si>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</si>
  <si>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</si>
  <si>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</si>
  <si>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</si>
  <si>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</si>
  <si>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</si>
  <si>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</si>
  <si>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</si>
  <si>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</si>
  <si>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</si>
  <si>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</si>
  <si>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</si>
  <si>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</si>
  <si>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</si>
  <si>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</si>
  <si>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</si>
  <si>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</si>
  <si>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</si>
  <si>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</si>
  <si>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</si>
  <si>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</si>
  <si>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</si>
  <si>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</si>
  <si>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</si>
  <si>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</si>
  <si>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</si>
  <si>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</si>
  <si>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</si>
  <si>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</si>
  <si>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</si>
  <si>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</si>
  <si>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 xml:space="preserve">EVIDENCIA </t>
  </si>
  <si>
    <t>Realizar acciones enfocadas al fortalecimiento de la gobernabilidad democrática local</t>
  </si>
  <si>
    <t>Gestión Pública Territorial Local</t>
  </si>
  <si>
    <t>1</t>
  </si>
  <si>
    <r>
      <t xml:space="preserve">Alcanzar en un </t>
    </r>
    <r>
      <rPr>
        <sz val="11"/>
        <rFont val="Calibri Light"/>
        <family val="2"/>
        <scheme val="major"/>
      </rPr>
      <t>80</t>
    </r>
    <r>
      <rPr>
        <sz val="11"/>
        <color theme="1"/>
        <rFont val="Calibri Light"/>
        <family val="2"/>
        <scheme val="major"/>
      </rPr>
      <t>% el avance de las metas del Plan de Desarrollo Local acumuladas al 30 de septiembre de 2024 (metas entregadas)</t>
    </r>
  </si>
  <si>
    <t>Retadora (mejora)</t>
  </si>
  <si>
    <t>Avance cumplimiento metas Plan de Desarrollo Local (metas entregadas)</t>
  </si>
  <si>
    <t>% de avance de metas del Plan de Desarrollo Local acumulado al 30 de septiembre de 2024</t>
  </si>
  <si>
    <t>Resultados a 31 de diciembre de 2023</t>
  </si>
  <si>
    <t>Creciente</t>
  </si>
  <si>
    <t>Porcentaje</t>
  </si>
  <si>
    <t>Efectividad</t>
  </si>
  <si>
    <t>Reporte trimestral de avance del Plan de Desarrollo Local - PDL</t>
  </si>
  <si>
    <t>MUSI</t>
  </si>
  <si>
    <t>Alcaldía Local - Área de Gestión del Desarrollo, Adminsitrativa y Financiera</t>
  </si>
  <si>
    <t>Dirección para la Gestión del Desarrollo Local</t>
  </si>
  <si>
    <t>El reporte MUSI-SEGPLAN con corte al 31 de diciembre de 2023 muestra un avance del Plan de Desarrollo Local segun lo contratado del 78,80%. A finales del mes de Abril la SDP remitira a la Alcaldia el reporte de este avance con corte al 31 de marzo, una vez se remita, se podra evidenciar el avance porcentual que ha tenido dicho Plan durante la vigencia 2024.
No se evidenciara cifra en la colum "X" - "Resultado de la medicion" teniendo en cuenta que este meta se debe reportar hasta el cuarto trimestre del 2024.</t>
  </si>
  <si>
    <t>Documento PDF con el reporte MUSI-SEGPLAN remitido por la SDP con corte al 31 de diciembre de 2023.</t>
  </si>
  <si>
    <t>Gestión Corporativa Institucional</t>
  </si>
  <si>
    <t>2</t>
  </si>
  <si>
    <t>Girar mínimo el 65% del presupuesto comprometido constituido como obligaciones por pagar de la vigencia 2023</t>
  </si>
  <si>
    <t>Porcentaje de giros acumulados de obligaciones por pagar de la vigencia 2023</t>
  </si>
  <si>
    <t>(Giros acumulados/Presupuesto comprometido constituido como obligaciones por pagar de la vigencia 2023)*100</t>
  </si>
  <si>
    <t>Eficacia</t>
  </si>
  <si>
    <t>Reporte seguimiento mensual consolidado</t>
  </si>
  <si>
    <t>BOGDATA</t>
  </si>
  <si>
    <t>Como compromisos se tiene un presupuesto de $ 66.588.366.810 de este se ha girado un valor de $ 12.161.407.147</t>
  </si>
  <si>
    <t>Matriz Excel remitida por el equipo de Obligaciones x Pagar de la Alcaldia Local de Bosa.</t>
  </si>
  <si>
    <t>3</t>
  </si>
  <si>
    <t>Girar mínimo el 63% del presupuesto comprometido constituido como obligaciones por pagar de la vigencia 2022 y anteriores</t>
  </si>
  <si>
    <t>Porcentaje de giros acumulados de obligaciones por pagar de la vigencia 2022 y anteriores</t>
  </si>
  <si>
    <t>(Giros acumulados/Presupuesto comprometido constituido como obligaciones por pagar de la vigencia 2022 y anteriores)*100</t>
  </si>
  <si>
    <t>Como compromisos se tiene un presupuesto de $ 22.407.148.356 de este se ha girado un valor de $ 14.116.503.464</t>
  </si>
  <si>
    <t>4</t>
  </si>
  <si>
    <t>Comprometer mínimo el 30% al 30 de junio y el 96% al 31 de diciembre del presupuesto de inversión directa de la vigencia 2024</t>
  </si>
  <si>
    <t>Porcentaje de compromiso del presupuesto de inversión directa de la vigencia 2024</t>
  </si>
  <si>
    <t>(Valor de RP de inversión directa de la vigencia  / Valor total del presupuesto de inversión directa de la Vigencia)*100</t>
  </si>
  <si>
    <t>La aprobacion disponible para el 2024 es de $ 151.250.498.000, el valor comprometido con corte al 31 de marzo de 2024 es de $7.971.745.944. Esta informacion se extrae de la plataforma BogData. 
No se alcanza la meta proyectada teniendo en cuenta que estamos proximos a realizar el cambio de administracion y los compromisos presupuestales que se generen debn realizarse de manera acorde a los lineamientons que indique el nuevo Alcalde.</t>
  </si>
  <si>
    <t>Matriz Excel con la informacion de la ejecucion presupuetsal de la Alcaldia, informacion extraida de la plataforma BogData.</t>
  </si>
  <si>
    <t>5</t>
  </si>
  <si>
    <t>Girar mínimo el 52% del presupuesto total  disponible de inversión directa de la vigencia</t>
  </si>
  <si>
    <t>Porcentaje de giros acumulados de inversión directa de la vigencia</t>
  </si>
  <si>
    <t>(Giros acumulados de inversión directa/Presupuesto disponible de inversión directa de la vigencia)*100</t>
  </si>
  <si>
    <t>La aprobacion disponible para el 2024 es de $ 151.250.498.000, el valor comprometido con corte al 31 de marzo de 2024 es de $2.942.705.145. Esta informacion se extrae de la plataforma BogData. 
No se alcanza la meta proyectada teniendo en cuenta que estamos proximos a realizar el cambio de administracion y los compromisos presupuestales que se generen debn realizarse de manera acorde a los lineamientons que indique el nuevo Alcalde.</t>
  </si>
  <si>
    <t>6</t>
  </si>
  <si>
    <t>Registrar en el sistema SIPSE Local, el 100% de los contratos publicados en la plataforma SECOP II de la vigencia. (Con excepción de comodatos, procesos de contratos de corredor de seguros, convenios interadministrativos, procesos de contratación por Tienda Virtual)</t>
  </si>
  <si>
    <t>Gestión</t>
  </si>
  <si>
    <t>Porcentaje de contratos registrados en SIPSE Local</t>
  </si>
  <si>
    <t>(Número de contratos registrados en SIPSE Local /Número de contratos publicados en la plataforma SECOP II)*100%
Nota: No se tendrán en cuenta los procesos registrados en SIPSE susceptibles a cambio de base de datos y que no se puedan registrar y una vez se cuente con la debida justificación tramitada por el FDL</t>
  </si>
  <si>
    <t>Constante</t>
  </si>
  <si>
    <t>Reporte de seguimiento  consolidado</t>
  </si>
  <si>
    <t>SIPSE LOCAL y SECOP</t>
  </si>
  <si>
    <t>En el aplicativo SIPSE y en la plataforma SECOP II se encuentran cargados todos los procesos contractauales con corte al 31 de marzo de 2024.</t>
  </si>
  <si>
    <t>Dos matrices Excel, una para la informacion relacionada conn el aplictaivo SIPSE y otra relacionada con la plataforma SECOP II. A corte del 31 de marzo se han iniciado 42 contratos nuevos.</t>
  </si>
  <si>
    <t>7</t>
  </si>
  <si>
    <t>Lograr que el 100% de los contratos registrados en SIPSE-Local se encuentren, dentro del sistema, en estado “ejecución”</t>
  </si>
  <si>
    <t>Porcentaje de contratos en estado ejecución registrados en SIPSE Local</t>
  </si>
  <si>
    <t>(Número de contratos registrados en SIPSE Local en estado ejecución /Número total de contratos registrados en SECOP en estado En ejecucion o Firmado)*100%
Nota: No se tendrán en cuenta los procesos registrados en SIPSE susceptibles a cambio de base de datos y que no se puedan registrar y una vez se cuente con la debida justificación tramitada por el FDL</t>
  </si>
  <si>
    <t>SIPSE LOCAL</t>
  </si>
  <si>
    <t>La razon por la cual no se ha colocado en estado "En ejecucion" el 25% de contratos que hacen falta, es por que estos aun no ahn firmado Acta de inicio, una vez se realice dicho tramite seactualizara la informacion en el aplicativo SIPSE.</t>
  </si>
  <si>
    <t>Reporte matriz SIPSE con sorte al 31 de marzo de 2024.</t>
  </si>
  <si>
    <t>8</t>
  </si>
  <si>
    <t>Registrar y actualizar al 90% la información en el Módulo de proyectos de SIPSE LOCAL de proyectos de inversión de la vigencia 2024</t>
  </si>
  <si>
    <t>Porcentaje de proyectos de inversión con información de resultados actualizada en SIPSE Local</t>
  </si>
  <si>
    <t>(Número de Proyectos de inversión con información de seguimiento actualizada en SIPSE Local / Número de Proyectos de inversión registrados en SIPSE LOCAL (SEGPLAN))*90%</t>
  </si>
  <si>
    <t>Reporte de seguimiento
consolidado</t>
  </si>
  <si>
    <t>Reporte de SIPSE Local</t>
  </si>
  <si>
    <t>La informacion de los proyectos de inversion en el aplicativo SIPSE se encuentra actualizada. Dicha informacion se articula con lo reportado en MUSI - SEGPLAN</t>
  </si>
  <si>
    <t>Documento PDF del reporte de proyectos de inversion descargado del aplicativo SIPSE.</t>
  </si>
  <si>
    <t>9</t>
  </si>
  <si>
    <t>Registrar  al 100% la información en el Módulo de proyectos de SIPSE LOCAL de proyectos de inversión del nuevo plan de desarrollo local de la vigencia 2025 - 2028</t>
  </si>
  <si>
    <t>(Numero Proyectos de inversión registrados en SIPSE Local / Numero de Proyectos de inversión aprobados en SEGPLAN)*100%</t>
  </si>
  <si>
    <t>Esta meta esta para reportar en el cuarto trimestre del año.</t>
  </si>
  <si>
    <t>Inspección, Vigilancia y Control</t>
  </si>
  <si>
    <t>10</t>
  </si>
  <si>
    <t>Realizar 23.040 impulsos procesales (avocar, rechazar, enviar al competente y todo lo que derive del desarrollo de la actuación) sobre las actuaciones de policía que se encuentran a cargo de las inspecciones de policía</t>
  </si>
  <si>
    <t>Expedientes a cargo de las inspecciones de policía impulsados</t>
  </si>
  <si>
    <t>Número de expedientes a cargo de las inspecciones de policía impulsados</t>
  </si>
  <si>
    <t>Suma</t>
  </si>
  <si>
    <t>Expedientes de actuaciones de policía</t>
  </si>
  <si>
    <t>Reporte de seguimiento de impulsos procesales</t>
  </si>
  <si>
    <t>Aplicativo ARCO</t>
  </si>
  <si>
    <t>Alcaldía Local - Área de Gestión Policiva</t>
  </si>
  <si>
    <t>Dirección para la Gestión Policiva</t>
  </si>
  <si>
    <t>Se realizan 15.609 impulsos procesales (avocar, rechazar, enviar al competente y todo lo que derive del desarrollo de la actuación) sobre las actuaciones de policía que se encuentran a cargo de las inspecciones de policía</t>
  </si>
  <si>
    <t>Pantallazo aplicativo ARCO.</t>
  </si>
  <si>
    <t>11</t>
  </si>
  <si>
    <t>Proferir 5.760 fallos de fondo en primera instancia sobre las actuaciones de policía que se encuentran a cargo de las inspecciones de policía</t>
  </si>
  <si>
    <t>Fallos de fondo en primera instancia proferidos</t>
  </si>
  <si>
    <t>Número de Fallos de fondo en primera instancia proferidos</t>
  </si>
  <si>
    <t>Fallos de fondo</t>
  </si>
  <si>
    <t>Reporte de seguimiento de fallos de fondo de actuaciones de policía</t>
  </si>
  <si>
    <t>Se profieren 2.216 fallos de fondo en primera instancia sobre las actuaciones de policía que se encuentran a cargo de las inspecciones de policía</t>
  </si>
  <si>
    <t>12</t>
  </si>
  <si>
    <r>
      <t xml:space="preserve">Terminar (archivar) </t>
    </r>
    <r>
      <rPr>
        <sz val="11"/>
        <rFont val="Calibri Light"/>
        <family val="2"/>
        <scheme val="major"/>
      </rPr>
      <t>147</t>
    </r>
    <r>
      <rPr>
        <sz val="11"/>
        <color theme="1"/>
        <rFont val="Calibri Light"/>
        <family val="2"/>
        <scheme val="major"/>
      </rPr>
      <t xml:space="preserve"> actuaciones administrativas activas</t>
    </r>
  </si>
  <si>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</si>
  <si>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</si>
  <si>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</si>
  <si>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</si>
  <si>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</si>
  <si>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Se archivaron 30 actuaciones administrativas activas.</t>
  </si>
  <si>
    <t>Pantallazo aplicativo DAGO</t>
  </si>
  <si>
    <t>13</t>
  </si>
  <si>
    <t>Terminar 51 actuaciones administrativas en primera instancia</t>
  </si>
  <si>
    <t>Actuaciones Administrativas terminadas hasta la primera instancia</t>
  </si>
  <si>
    <t>Número de Actuaciones Administrativas terminadas hasta la primera instancia</t>
  </si>
  <si>
    <t>Actuaciones administrativas terminadas por vía gubernativa</t>
  </si>
  <si>
    <t>Se terminaron 12 actuaciones administrativas en primera instancia</t>
  </si>
  <si>
    <t>14</t>
  </si>
  <si>
    <t>Realizar 274 operativos de inspección, vigilancia y control en materia de integridad del espacio público</t>
  </si>
  <si>
    <t>Acciones de control u operativos en materia de  integridad del espacio publico</t>
  </si>
  <si>
    <t>Número de acciones de control u operativos en materia de  integridad del espacio publico</t>
  </si>
  <si>
    <t>Acciones de control u operativos</t>
  </si>
  <si>
    <t>Formatos de evidencia de reunión diligenciados de los operativos realizados en materia de integridad del espacio público</t>
  </si>
  <si>
    <t>Registros de operativos Alcaldía Local</t>
  </si>
  <si>
    <t>Se realizan 36 operativos en materia de integridad del espacio público.</t>
  </si>
  <si>
    <t>36 Documentos PDF donde se evidencias las actas de reunion mediante las cuales se registran las personas que asistieorn a los operativos y la manera en que estos se desarrollaron.</t>
  </si>
  <si>
    <t>15</t>
  </si>
  <si>
    <t>Realizar 330 operativos de inspección, vigilancia y control en materia de actividad económica</t>
  </si>
  <si>
    <t>Acciones de control u operativos en materia de actividad económica realizadas</t>
  </si>
  <si>
    <t>Número de acciones de control u operativos en materia de actividad económica realizadas</t>
  </si>
  <si>
    <t>Formatos de evidencia de reunión diligenciados de los operativos realizados en materia de actividad económica</t>
  </si>
  <si>
    <t>Se realizan 118 operativos  en materia de actividad económica.</t>
  </si>
  <si>
    <t>118 Documentos PDF donde se evidencias las actas de reunion mediante las cuales se registran las personas que asistieorn a los operativos y la manera en que estos se desarrollaron.</t>
  </si>
  <si>
    <t>16</t>
  </si>
  <si>
    <t>Realizar 23 operativos de inspección, vigilancia y control para dar cumplimiento a los fallos de río Bogotá</t>
  </si>
  <si>
    <t>Acciones de control u operativos para el cumplimiento de los fallos de río Bogotá realizadas</t>
  </si>
  <si>
    <t>Número de acciones de control u operativos para el cumplimiento de los fallos de Río Bogotá</t>
  </si>
  <si>
    <t>Formatos de evidencia de reunión diligenciados de los operativos realizados en materia de fallos río Bogotá</t>
  </si>
  <si>
    <t>Se realizan 3 operativos para dar cumplimiento a los fallos de río Bogotá.</t>
  </si>
  <si>
    <t>3 Documentos PDF donde se evidencias las actas de reunion mediante las cuales se registran las personas que asistieorn a los operativos y la manera en que estos se desarrollaron.</t>
  </si>
  <si>
    <t>17</t>
  </si>
  <si>
    <t>Realizar 88 operativos de inspección, vigilancia y control en materia de actividad ambiental</t>
  </si>
  <si>
    <t>Acciones de control u operativos en materia de actividad ambiental realizadas</t>
  </si>
  <si>
    <t>Número de acciones de control u operativos en materia de actividad ambiental realizadas</t>
  </si>
  <si>
    <t>Formatos de evidencia de reunión diligenciados de los operativos realizados en materia de actividad ambiental</t>
  </si>
  <si>
    <t>Se realizan 35 operativos en materia de actividad ambiental.</t>
  </si>
  <si>
    <t>31 Documentos PDF donde se evidencias las actas de reunion mediante las cuales se registran las personas que asistieorn a los operativos y la manera en que estos se desarrollaron.</t>
  </si>
  <si>
    <t>Total metas técnicas (80%)</t>
  </si>
  <si>
    <t>Fortalecer la gestión institucional aumentando las capacidades de la entidad para la planeación, seguimiento y ejecución de sus metas y recursos, y la gestión del talento humano.</t>
  </si>
  <si>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</si>
  <si>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</si>
  <si>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</si>
  <si>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</si>
  <si>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</si>
  <si>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</si>
  <si>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2023</t>
  </si>
  <si>
    <t xml:space="preserve">Constante </t>
  </si>
  <si>
    <t>Porcentaje de buenas prácticas ambientales implementadas</t>
  </si>
  <si>
    <t>No programada</t>
  </si>
  <si>
    <t xml:space="preserve">Eficacia </t>
  </si>
  <si>
    <t>Reporte de resultados de medición de los criterios ambientales</t>
  </si>
  <si>
    <t>Herramienta Oficina Asesora de Planeación</t>
  </si>
  <si>
    <t>Alcaldía local</t>
  </si>
  <si>
    <t>Oficina Asesora de Planeación Institucional - Equipo de gestión ambiental</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</si>
  <si>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</si>
  <si>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</si>
  <si>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</si>
  <si>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</si>
  <si>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2023</t>
  </si>
  <si>
    <t>Porcentaje de planes de mejora sin vencimientos</t>
  </si>
  <si>
    <t>Reporte de acciones de mejora sin vencimiento</t>
  </si>
  <si>
    <t>MIMEC - SIG</t>
  </si>
  <si>
    <t>Oficina Asesora de Planeación Institucional - Equipo de planeación institucional y sectorial</t>
  </si>
  <si>
    <t>Cor corte al 31 de marzo de 2024, la Alcaldia cuenta con dos (2) planes de mejoramiento abiertos en la plataforma MIMEC, el plan de mejoramiento 256 y el 426. Aun que las acciones que se postularon en etsos planes de mejoramiento ya se realizaron, las evidencias de estas no se han podido cargar ya que dentro de dicho aplicativo se encuentran como encargado de subir las evidencias, el antiguo promotor, no obstante, hemos venido realizando la gestion pertinente para reasignar estos planes al promotor de la mejor actual y asi poder subir las evidencias correspondientes a cada uno de los planes de mejora mencionados.</t>
  </si>
  <si>
    <t>Pantallazos de los planes de mejoramiento abiertos en el aplicativo MIMEC.
Casos HOLA donde se evidencia la solictud del apoyo para gestionar los usuarios y asi poder subir las evidencias de los planes de mejrameinto 256 y 426.
Evidencias de las acciones que se ejecutaron apra cumplir con los planes de mejora 256 y 426.</t>
  </si>
  <si>
    <t xml:space="preserve">Comunicación Estratégica </t>
  </si>
  <si>
    <t>MT3</t>
  </si>
  <si>
    <t>Mantener el 100% de la información de la página Web actualizada, de acuerdo a lo establecido en la Resolución 1519 de 2020 de MINTIC</t>
  </si>
  <si>
    <t>Porcentaje de cumplimiento en la publicación de información</t>
  </si>
  <si>
    <t>(No. de requisitos de la Resolución 1519 de 2020 de MINTIC de publicación de la información en la página web cumplidos / No total de requisitos de la Resolución 1519 de 2020 de MINTIC de publicación de la información) X 100</t>
  </si>
  <si>
    <t>Porcentaje de requisitos cumplidos</t>
  </si>
  <si>
    <t>Reporte de actualización de la información en la página web de la alcaldía local</t>
  </si>
  <si>
    <t>Página Web Alcaldía Local</t>
  </si>
  <si>
    <t>Oficina Asesora de Comunicaciones</t>
  </si>
  <si>
    <t>MT4</t>
  </si>
  <si>
    <t>Participar del 100% de las capacitaciones que se realicen por parte de la Oficina Asesora de Planeación relacionadas con el Modelo Integrado de Planeación y Gestión</t>
  </si>
  <si>
    <t>Porcentaje de partipación en capacitaciones</t>
  </si>
  <si>
    <t>(Número de capacitaciones en las que se participó la alcaldía local / Número de capacitaciones convocadas) *100</t>
  </si>
  <si>
    <t>Registro de asistencia y presentación realizada</t>
  </si>
  <si>
    <t>El pasado 13 de marzo de 2024, desde la Oficina Asesora de Planeacion del Nivel Central se realizo capacitacion a los promotores de mejora con el fin de fortalecer las competencias y conocimientos del equipo de promotores sobre el Sistema de Gestión. Esta capacitacion se realizo en las instlaciones de la Alcaldia Local de Barrios Unidos a la cual asistio  el promotor de la mejora de la Alcaldia Local de Bosa.</t>
  </si>
  <si>
    <t>Acta de asistencia a la capacitacion.
Presentacion de la capacitacion.</t>
  </si>
  <si>
    <t>MT5</t>
  </si>
  <si>
    <t xml:space="preserve">Realizar dos jornadas de capacitación o entrenamiento por parte de los promotores de mejora sobre el sistema de gestión y/o los procesos, dirigidas al personal de planta y contratistas para el fortalecimiento del Modelo Integrado de Planeación y Gestión. </t>
  </si>
  <si>
    <t>Jornadas de capacitación sobre el sistema de gestión realizadas</t>
  </si>
  <si>
    <t xml:space="preserve">Número de jornadas de capacitación sobre el sistema de gestión realizadas </t>
  </si>
  <si>
    <t>N/A</t>
  </si>
  <si>
    <t>Líder del proceso</t>
  </si>
  <si>
    <t>Brindar atención oportuna y de calidad a los diferentes sectores poblacionales, generando relaciones de confianza y respeto por la diferencia.</t>
  </si>
  <si>
    <t>Servicio a la Ciudadanía</t>
  </si>
  <si>
    <t>MT6</t>
  </si>
  <si>
    <t>Dar respuesta al 100% de los requerimientos ciudadanos asignados a la Alcaldía Local con corte a 31 de diciembre de 2023 tipificadas y registradas como Derechos de Petición en el aplicativo Bogotá te Escucha y gestor documental ORFEO.</t>
  </si>
  <si>
    <t>Porcentaje de requerimientos ciudadanos con respuesta definitiva</t>
  </si>
  <si>
    <t>(No. de respuestas efectuadas / No. requerimientos instaurados antes del 31 de diciembre 2023 pendientes de gestionar) X 100</t>
  </si>
  <si>
    <t>Peticiones pendientes por gestionar al 31 de diciembre de  2023</t>
  </si>
  <si>
    <t>Porcentaje de requerimientos ciudadanos gestionados con respuesta definitiva</t>
  </si>
  <si>
    <t>Reporte de peticiones ciudadanas gestionadas  (con respuesta definitiva o traslado por competencia)</t>
  </si>
  <si>
    <t xml:space="preserve">Reporte Sistema Distrital de Gestión de Peticiones Ciudadanas - Bogotá te  Escucha </t>
  </si>
  <si>
    <t>Alcaldía Local</t>
  </si>
  <si>
    <t>Subsecretaria de Gestión Institucional - Proceso Servicio de Atención a la Ciudadanía</t>
  </si>
  <si>
    <t>Al 31 de diciembre de 2023, en la Alcaldia Local de Bosa se elevaron 794 Derechos de Peticion o requerimientos ciudadanos, los cuales fueron contestados en su totalidad.</t>
  </si>
  <si>
    <t>Matriz Excel compartida con el Grupo de Atencion al Ciudadano del Nivel Central mediante la cual se le realizo seguimiento a los Derechos de Peticion elevados a la Alcaldia Local de Bosa durante la vigencia 2023.</t>
  </si>
  <si>
    <t>MT7</t>
  </si>
  <si>
    <t xml:space="preserve">
Gestionar oportunamente el 100% de los requerimientos  que se tipifiquen como derecho de petición ciudadano en los aplicativos Bogotá Te Escucha y  ORFEO, que  sean asignados a la Alcaldía Local durante la vigencia 2024.
</t>
  </si>
  <si>
    <t>Porcentaje de requerimientos ciudadanos  gestionados dentro del término de ley.</t>
  </si>
  <si>
    <t>(No. de peticiones gestionadas en los términos de ley / No. Requerimientos recibidos en la vigencia 2024 que deben tener respuesta) X 100</t>
  </si>
  <si>
    <t>Porcentaje de requerimientos ciudadanos gestionados</t>
  </si>
  <si>
    <t>Eficiencia</t>
  </si>
  <si>
    <t>Reporte de peticiones ciudadanas gestionadas (con respuesta definitiva o traslado por competencia)</t>
  </si>
  <si>
    <t>Con corte al 31 de marzo de 2024, en la Alcaldia Local de Bosa se han elevado 182 Derechos de Peticion, de los cuales se han respondido de manera oportuna 108.</t>
  </si>
  <si>
    <t>Matriz Excel compartida con el Grupo de Atencion al Ciudadano del Nivel Central mediante la cual se le realiza seguimiento a los Derechos de Peticion elevados a la Alcaldia Local de Bosa durante la vigencia 2024.</t>
  </si>
  <si>
    <t>Total metas transversales (20%)</t>
  </si>
  <si>
    <t xml:space="preserve">Total plan de gestión </t>
  </si>
  <si>
    <t>Posibles planes*</t>
  </si>
  <si>
    <t>Dimensión o línea estratégica de su Plan de Desarrollo en la cual se incluye el tema</t>
  </si>
  <si>
    <t>Meta del Plan de Desarrollo relacionada con el Plan (o política) sectorial o poblacional</t>
  </si>
  <si>
    <t>Nombre del Plan (o política) (clasifíquelo en sectorial o poblacional)</t>
  </si>
  <si>
    <t>Acto administrativo de aprobación</t>
  </si>
  <si>
    <t>Dependencia responsable</t>
  </si>
  <si>
    <r>
      <t>Localización física</t>
    </r>
    <r>
      <rPr>
        <b/>
        <sz val="11"/>
        <rFont val="Calibri"/>
        <family val="2"/>
      </rPr>
      <t xml:space="preserve"> y/o virtual</t>
    </r>
    <r>
      <rPr>
        <b/>
        <sz val="11"/>
        <color rgb="FFFF0000"/>
        <rFont val="Calibri"/>
        <family val="2"/>
      </rPr>
      <t xml:space="preserve"> </t>
    </r>
    <r>
      <rPr>
        <b/>
        <sz val="11"/>
        <color rgb="FF000000"/>
        <rFont val="Calibri"/>
        <family val="2"/>
      </rPr>
      <t>del plan (o política)</t>
    </r>
  </si>
  <si>
    <t>Localización de informes de seguimiento</t>
  </si>
  <si>
    <t xml:space="preserve">Porcentaje de ejecución </t>
  </si>
  <si>
    <t>Resultados/productos logrados</t>
  </si>
  <si>
    <t>temas pendientes</t>
  </si>
  <si>
    <t>Dificultades evidenciadas en su ejecución</t>
  </si>
  <si>
    <t>Sectorial</t>
  </si>
  <si>
    <t>Poblacional</t>
  </si>
  <si>
    <r>
      <t>1.</t>
    </r>
    <r>
      <rPr>
        <sz val="10"/>
        <color rgb="FF000000"/>
        <rFont val="Times New Roman"/>
      </rPr>
      <t xml:space="preserve">      </t>
    </r>
    <r>
      <rPr>
        <sz val="10"/>
        <color rgb="FF000000"/>
        <rFont val="Calibri"/>
      </rPr>
      <t>Plan Sectorial de Educación Territorial, Ley 115 de 1994</t>
    </r>
  </si>
  <si>
    <t>Bosa educa y transforma.</t>
  </si>
  <si>
    <t>Implementar 27 proyectos para eldesarrollo integral de laprimera infancia y larelación escuela,familia y comunidad,conforme a losrequerimientosreportados,concertados ypriorizados con las IED y sus sedes.</t>
  </si>
  <si>
    <t>X</t>
  </si>
  <si>
    <t> </t>
  </si>
  <si>
    <t>Planeacion</t>
  </si>
  <si>
    <t>Beneficiar 486 personas con apoyo para la educación superior residentes enla Localidad de Bosa.</t>
  </si>
  <si>
    <t>Beneficiar 647estudiantes deprogramas deeducación superiorcon apoyo desostenimiento para lapermanencia.</t>
  </si>
  <si>
    <r>
      <t>2.</t>
    </r>
    <r>
      <rPr>
        <sz val="10"/>
        <color rgb="FF000000"/>
        <rFont val="Times New Roman"/>
      </rPr>
      <t xml:space="preserve">      </t>
    </r>
    <r>
      <rPr>
        <sz val="10"/>
        <color rgb="FF000000"/>
        <rFont val="Calibri"/>
      </rPr>
      <t xml:space="preserve">Plan Sectorial de Salud Territorial, Ley 691 de 2001 </t>
    </r>
  </si>
  <si>
    <t>Bosa equitativa.</t>
  </si>
  <si>
    <t>Vincular 3.198 personas en acciones complementarias de la estrategia territorial de salud.</t>
  </si>
  <si>
    <r>
      <t>3.</t>
    </r>
    <r>
      <rPr>
        <sz val="10"/>
        <color rgb="FF000000"/>
        <rFont val="Times New Roman"/>
        <family val="1"/>
      </rPr>
      <t xml:space="preserve">      </t>
    </r>
    <r>
      <rPr>
        <sz val="10"/>
        <color rgb="FF000000"/>
        <rFont val="Calibri"/>
        <family val="2"/>
      </rPr>
      <t>Plan Departamental de Agua, Ley 1176 de 2007</t>
    </r>
  </si>
  <si>
    <r>
      <t>4.</t>
    </r>
    <r>
      <rPr>
        <sz val="10"/>
        <color rgb="FF000000"/>
        <rFont val="Times New Roman"/>
      </rPr>
      <t xml:space="preserve">      </t>
    </r>
    <r>
      <rPr>
        <sz val="10"/>
        <color rgb="FF000000"/>
        <rFont val="Calibri"/>
      </rPr>
      <t>Plan Maestro de Acueducto y Alcantarillado Distrital o Municipal, Ley 142 de 1994</t>
    </r>
  </si>
  <si>
    <t>Bosa con educacion ambiental.</t>
  </si>
  <si>
    <t>Implementar 40 PROCEDAS para la concientización social en la conservación y protección ambiental.</t>
  </si>
  <si>
    <t xml:space="preserve">Planeacion </t>
  </si>
  <si>
    <r>
      <t>5.</t>
    </r>
    <r>
      <rPr>
        <sz val="10"/>
        <color rgb="FF000000"/>
        <rFont val="Times New Roman"/>
      </rPr>
      <t xml:space="preserve">      </t>
    </r>
    <r>
      <rPr>
        <sz val="10"/>
        <color rgb="FF000000"/>
        <rFont val="Calibri"/>
      </rPr>
      <t>Plan de Gestión Integral de Residuos Sólidos, Ley 1252 de 2008</t>
    </r>
  </si>
  <si>
    <t>Bosa reduce, recicla y reutiliza.</t>
  </si>
  <si>
    <t>Capacitar 8.739 personas en separación en la fuente, reciclaje y hábitos de consumo.</t>
  </si>
  <si>
    <t>http://bosa.gov.co/sites/bosa.gov.co/files/planeacion/plan_ambiental_de_bosa.pdf</t>
  </si>
  <si>
    <r>
      <t>6.</t>
    </r>
    <r>
      <rPr>
        <sz val="10"/>
        <color rgb="FF000000"/>
        <rFont val="Times New Roman"/>
      </rPr>
      <t xml:space="preserve">      </t>
    </r>
    <r>
      <rPr>
        <sz val="10"/>
        <color rgb="FF000000"/>
        <rFont val="Calibri"/>
      </rPr>
      <t>Plan de deporte, actividad física, recreación y aprovechamiento del tiempo libre, Ley 181 de 1995</t>
    </r>
  </si>
  <si>
    <t>Bosa activa.</t>
  </si>
  <si>
    <t>Capacitar 5.250 personas en los campos deportivos.</t>
  </si>
  <si>
    <t>https://www.alcaldiabogota.gov.co/sisjur/normas/Norma1.jsp?dt=S&amp;i=80554</t>
  </si>
  <si>
    <t>Vincular a 50.985 personas en actividades recreo deportivas comunitarias en las 5 UPZ de la Localidad.</t>
  </si>
  <si>
    <t>Beneficiar 450 personas con artículos deportivos entregados adeportistas y/o organizaciones deportivas (clubes,colectivos,escuelas) de la Localidad de Bosa.</t>
  </si>
  <si>
    <r>
      <t>7.</t>
    </r>
    <r>
      <rPr>
        <sz val="10"/>
        <color rgb="FF000000"/>
        <rFont val="Times New Roman"/>
        <family val="1"/>
      </rPr>
      <t xml:space="preserve">      </t>
    </r>
    <r>
      <rPr>
        <sz val="10"/>
        <color rgb="FF000000"/>
        <rFont val="Calibri"/>
        <family val="2"/>
      </rPr>
      <t>Plan de Gestión Ambiental, Ley 99 de 1993</t>
    </r>
  </si>
  <si>
    <t>Bosa reverdece y se revitaliza.</t>
  </si>
  <si>
    <t>Plantar 4200 árboles urbanos.</t>
  </si>
  <si>
    <t>Ambiente</t>
  </si>
  <si>
    <t>Mantener 8131 árboles urbanos.</t>
  </si>
  <si>
    <t>Construir 507 m2 de muros y techos verdes.</t>
  </si>
  <si>
    <t>Implementar 40 PROCEDAS para la concienciación social en la conservación, protección ambiental.</t>
  </si>
  <si>
    <t>Intervenir 2030 m2 de jardinería y coberturas verdes.</t>
  </si>
  <si>
    <t>Intervenir 8 hectáreas con procesos de restauración, rehabilitación o recuperación ecológica.</t>
  </si>
  <si>
    <r>
      <t>8.</t>
    </r>
    <r>
      <rPr>
        <sz val="10"/>
        <color rgb="FF000000"/>
        <rFont val="Times New Roman"/>
        <family val="1"/>
      </rPr>
      <t xml:space="preserve">      </t>
    </r>
    <r>
      <rPr>
        <sz val="10"/>
        <color rgb="FF000000"/>
        <rFont val="Calibri"/>
        <family val="2"/>
      </rPr>
      <t>Plan de Desarrollo Turístico, Ley 300 de 1996</t>
    </r>
  </si>
  <si>
    <r>
      <t>9.</t>
    </r>
    <r>
      <rPr>
        <sz val="10"/>
        <color rgb="FF000000"/>
        <rFont val="Times New Roman"/>
        <family val="1"/>
      </rPr>
      <t xml:space="preserve">      </t>
    </r>
    <r>
      <rPr>
        <sz val="10"/>
        <color rgb="FF000000"/>
        <rFont val="Calibri"/>
        <family val="2"/>
      </rPr>
      <t>Planes de Gestión del Riesgo, Ley 1523 de 2012</t>
    </r>
  </si>
  <si>
    <t>Bosa alerta y preaparada.</t>
  </si>
  <si>
    <t>Realizar 4 accionese fectivas para
el fortalecimiento de las capacidades locales para la respuesta a emergencias y desastres.</t>
  </si>
  <si>
    <t>Desarrollar 8 intervenciones para la reducción del riesgo yadaptación al cambio climático.</t>
  </si>
  <si>
    <t>http://bosa.gov.co/sites/bosa.gov.co/files/planeacion/plan_de_emergencias_y_contingencias_vfp.pdf</t>
  </si>
  <si>
    <r>
      <t>10.</t>
    </r>
    <r>
      <rPr>
        <sz val="10"/>
        <color rgb="FF000000"/>
        <rFont val="Times New Roman"/>
        <family val="1"/>
      </rPr>
      <t xml:space="preserve">   </t>
    </r>
    <r>
      <rPr>
        <sz val="10"/>
        <color rgb="FF000000"/>
        <rFont val="Calibri"/>
        <family val="2"/>
      </rPr>
      <t>Plan de Acción Territorial Víctimas (o PIU), Ley 1448 de 2011</t>
    </r>
  </si>
  <si>
    <t>Bosa fortalece capacidades para la paz.</t>
  </si>
  <si>
    <t>Vincular 5.000 personas a procesos de construcción de memoria, verdad, reparación integral a víctimas, paz y reconciliación.</t>
  </si>
  <si>
    <t>Decreto Local 013 de 2015. "Por medio del cual se crea y reglamenta  el Comité Local de Justicia Transicional de la localidad de Bosa dando cumplimiento a los establecido en el Decreto Distrital 421 de 2015”.</t>
  </si>
  <si>
    <t>Equipo Social</t>
  </si>
  <si>
    <r>
      <t>11.</t>
    </r>
    <r>
      <rPr>
        <sz val="10"/>
        <color rgb="FF000000"/>
        <rFont val="Times New Roman"/>
        <family val="1"/>
      </rPr>
      <t xml:space="preserve">   </t>
    </r>
    <r>
      <rPr>
        <sz val="10"/>
        <color rgb="FF000000"/>
        <rFont val="Calibri"/>
        <family val="2"/>
      </rPr>
      <t>Planes de Movilidad, Ley 1083 de 2006</t>
    </r>
  </si>
  <si>
    <t>Bosa accesible y productiva.</t>
  </si>
  <si>
    <t>Intervenir 3.000 metros cuadrados de elementos del sistema de espacio público peatonal con accionesde construcción y/o conservación.</t>
  </si>
  <si>
    <t>Decreto 497 de 2023 Alcaldía Mayor de Bogotá, D.C. "Por el cual se adopta el Plan de Movilidad Sostenible y Segura - PMSS - para Bogotá Distrito Capital y se dictan otras disposiciones".</t>
  </si>
  <si>
    <t>Infraestructura</t>
  </si>
  <si>
    <t>Intervenir 4,5 kilómetros de malla vial local.</t>
  </si>
  <si>
    <t>Intervenir 4.000 metros lineales de ciclorrutas de la Localidad de Bosa.</t>
  </si>
  <si>
    <t>Intervenir 7.000 metros cuadrados de puentes vehiculares y/o peatonales sobre cuerpos de agua.</t>
  </si>
  <si>
    <r>
      <t>12.</t>
    </r>
    <r>
      <rPr>
        <sz val="10"/>
        <color rgb="FF000000"/>
        <rFont val="Times New Roman"/>
      </rPr>
      <t xml:space="preserve">   </t>
    </r>
    <r>
      <rPr>
        <sz val="10"/>
        <color rgb="FF000000"/>
        <rFont val="Calibri"/>
      </rPr>
      <t>Plan de  Cultura, Ley 397 de 1997</t>
    </r>
  </si>
  <si>
    <t>Bosa impulsa y reconoce sus talentos.</t>
  </si>
  <si>
    <t>Realizar 58 eventos de promoción de actividades culturales con participación de los diferentes grupos poblacionales de la localidad.</t>
  </si>
  <si>
    <t>Decreto 560 de 2018 Alcaldía Mayor de Bogotá, D.C. "Por medio del cual se define la reglamentación urbanística aplicable a los Bienes de Interés Cultural del ámbito distrital y se dictan otras disposiciones".
RESOLUCIÓN 094 DE 2023. "Por medio de la cual se ordena la apertura de convocatorias del Programa Distrital de Estímulos - PDE 2023 de la Secretaría Distrital de Cultura, Recreación y Deporte".</t>
  </si>
  <si>
    <t>Otorgar 110 estímulos de apoyo al sector artístico y cultural, conenfo que poblacional.</t>
  </si>
  <si>
    <t>Capacitar 2.000 personas en los campos artísticos, interculturales, culturales y/o patrimoniales.</t>
  </si>
  <si>
    <r>
      <t>13.</t>
    </r>
    <r>
      <rPr>
        <sz val="10"/>
        <color rgb="FF000000"/>
        <rFont val="Times New Roman"/>
        <family val="1"/>
      </rPr>
      <t xml:space="preserve">   </t>
    </r>
    <r>
      <rPr>
        <sz val="10"/>
        <color rgb="FF000000"/>
        <rFont val="Calibri"/>
        <family val="2"/>
      </rPr>
      <t>Plan de Ordenamiento Territorial, Ley 388 de 1997</t>
    </r>
  </si>
  <si>
    <t>https://www.sdp.gov.co/sites/default/files/resolucion_02764_concertacion_ambeintal_sda-bosa_37.pdf</t>
  </si>
  <si>
    <r>
      <t>14.</t>
    </r>
    <r>
      <rPr>
        <sz val="10"/>
        <color rgb="FF000000"/>
        <rFont val="Times New Roman"/>
        <family val="1"/>
      </rPr>
      <t xml:space="preserve">   </t>
    </r>
    <r>
      <rPr>
        <sz val="10"/>
        <color rgb="FF000000"/>
        <rFont val="Calibri"/>
        <family val="2"/>
      </rPr>
      <t>Plan de Desarrollo Administrativo, Ley 489 de 1998</t>
    </r>
  </si>
  <si>
    <t>Decreto Local 10 de 2007 Alcaldía Local de Bosa.  "Por el cual se determina la conformación del Consejo Local de Gobierno de Bosa".
https://www.gobiernobogota.gov.co/sgdapp/sites/default/files/normograma/Resoluci%C3%B3n%200710%20Julio%2002%20de%202020%20PEI.pdf</t>
  </si>
  <si>
    <r>
      <t>15.</t>
    </r>
    <r>
      <rPr>
        <sz val="10"/>
        <color rgb="FF000000"/>
        <rFont val="Times New Roman"/>
        <family val="1"/>
      </rPr>
      <t xml:space="preserve">   </t>
    </r>
    <r>
      <rPr>
        <sz val="10"/>
        <color rgb="FF000000"/>
        <rFont val="Calibri"/>
        <family val="2"/>
      </rPr>
      <t>Planes departamentales, municipales y distritales de promoción y estímulo a la mujer, Ley 581 de 2000</t>
    </r>
  </si>
  <si>
    <r>
      <t>16.</t>
    </r>
    <r>
      <rPr>
        <sz val="10"/>
        <color rgb="FF000000"/>
        <rFont val="Times New Roman"/>
        <family val="1"/>
      </rPr>
      <t xml:space="preserve">   </t>
    </r>
    <r>
      <rPr>
        <sz val="10"/>
        <color rgb="FF000000"/>
        <rFont val="Calibri"/>
        <family val="2"/>
      </rPr>
      <t>Planes de desarrollo juvenil y/o planes operativos, Ley 1622 de 2013</t>
    </r>
  </si>
  <si>
    <r>
      <t>17.</t>
    </r>
    <r>
      <rPr>
        <sz val="10"/>
        <color rgb="FF000000"/>
        <rFont val="Times New Roman"/>
      </rPr>
      <t>   Política (</t>
    </r>
    <r>
      <rPr>
        <sz val="10"/>
        <color rgb="FF000000"/>
        <rFont val="Calibri"/>
      </rPr>
      <t>Plan) de Atención a la infancia y adolescencia, Ley 1098 de 2006</t>
    </r>
  </si>
  <si>
    <r>
      <t>18.</t>
    </r>
    <r>
      <rPr>
        <sz val="10"/>
        <color rgb="FF000000"/>
        <rFont val="Times New Roman"/>
        <family val="1"/>
      </rPr>
      <t xml:space="preserve">   </t>
    </r>
    <r>
      <rPr>
        <sz val="10"/>
        <color rgb="FF000000"/>
        <rFont val="Calibri"/>
        <family val="2"/>
      </rPr>
      <t>Plan de desarrollo de las comunidades negras, Ley 70 de 1993. Si aplica.</t>
    </r>
  </si>
  <si>
    <t>19. Plan de Seguridad Alimentaria, Conpes social 113 de 2008</t>
  </si>
  <si>
    <t>20. Plan regional (local) de Ciencia, Tecnología e Innovación, Política Nacional</t>
  </si>
  <si>
    <t>21. Plan Regional (local) de Competitividad, Política Nacional</t>
  </si>
  <si>
    <t>22. Política (Plan) de Derechos Humanos, Política Nacional</t>
  </si>
  <si>
    <t>23. Plan de convivencia y seguridad ciudadana, Ley 62 de 1993 y Ley 1551 de 2011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</si>
</sst>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29">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8"/>
      <name val="Calibri"/>
      <family val="2"/>
      <scheme val="minor"/>
    </font>
    <font>
      <sz val="11"/>
      <color rgb="FF0070C0"/>
      <name val="Calibri Light"/>
      <family val="2"/>
    </font>
    <font>
      <sz val="11"/>
      <color rgb="FF0070C0"/>
      <name val="Calibri"/>
      <family val="2"/>
      <charset val="1"/>
    </font>
    <font>
      <sz val="11"/>
      <color rgb="FF000000"/>
      <name val="Calibri Light"/>
      <family val="2"/>
      <scheme val="major"/>
    </font>
    <font>
      <b/>
      <sz val="11"/>
      <color rgb="FF000000"/>
      <name val="Calibri Light"/>
      <family val="2"/>
      <scheme val="major"/>
    </font>
    <font>
      <u/>
      <sz val="11"/>
      <color theme="10"/>
      <name val="Calibri"/>
      <family val="2"/>
      <scheme val="minor"/>
    </font>
    <font>
      <b/>
      <sz val="11"/>
      <color rgb="FF000000"/>
      <name val="Calibri"/>
      <family val="2"/>
    </font>
    <font>
      <b/>
      <sz val="11"/>
      <name val="Calibri"/>
      <family val="2"/>
    </font>
    <font>
      <b/>
      <sz val="11"/>
      <color rgb="FFFF0000"/>
      <name val="Calibri"/>
      <family val="2"/>
    </font>
    <font>
      <sz val="10"/>
      <color rgb="FF000000"/>
      <name val="Times New Roman"/>
    </font>
    <font>
      <sz val="10"/>
      <color rgb="FF000000"/>
      <name val="Calibri"/>
    </font>
    <font>
      <sz val="11"/>
      <color rgb="FF000000"/>
      <name val="Calibri"/>
      <family val="2"/>
    </font>
    <font>
      <sz val="10"/>
      <color rgb="FF000000"/>
      <name val="Times New Roman"/>
      <family val="1"/>
    </font>
    <font>
      <sz val="10"/>
      <color rgb="FF000000"/>
      <name val="Calibri"/>
      <family val="2"/>
    </font>
    <font>
      <sz val="10"/>
      <name val="Calibri"/>
      <family val="2"/>
    </font>
  </fonts>
  <fills count="11">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B4C6E7"/>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rgb="FF000000"/>
      </bottom>
      <diagonal/>
    </border>
    <border>
      <left/>
      <right style="thin">
        <color rgb="FF000000"/>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9" fontId="4" fillId="0" borderId="0" applyFont="0" applyFill="0" applyBorder="0" applyAlignment="0" applyProtection="0"/>
    <xf numFmtId="41" fontId="4" fillId="0" borderId="0" applyFont="0" applyFill="0" applyBorder="0" applyAlignment="0" applyProtection="0"/>
    <xf numFmtId="0" fontId="19" fillId="0" borderId="0" applyNumberFormat="0" applyFill="0" applyBorder="0" applyAlignment="0" applyProtection="0"/>
  </cellStyleXfs>
  <cellXfs count="144">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6" fillId="0" borderId="0" xfId="0" applyFont="1" applyAlignment="1">
      <alignment wrapText="1"/>
    </xf>
    <xf numFmtId="0" fontId="8" fillId="2" borderId="1" xfId="0" applyFont="1" applyFill="1" applyBorder="1" applyAlignment="1">
      <alignment wrapText="1"/>
    </xf>
    <xf numFmtId="0" fontId="9" fillId="2" borderId="1" xfId="0" applyFont="1" applyFill="1" applyBorder="1" applyAlignment="1">
      <alignment wrapText="1"/>
    </xf>
    <xf numFmtId="9" fontId="8" fillId="2" borderId="1" xfId="1" applyFont="1" applyFill="1" applyBorder="1" applyAlignment="1">
      <alignment wrapText="1"/>
    </xf>
    <xf numFmtId="0" fontId="8" fillId="0" borderId="0" xfId="0" applyFont="1" applyAlignment="1">
      <alignment wrapText="1"/>
    </xf>
    <xf numFmtId="0" fontId="6" fillId="3" borderId="1" xfId="0" applyFont="1" applyFill="1" applyBorder="1" applyAlignment="1">
      <alignment wrapText="1"/>
    </xf>
    <xf numFmtId="0" fontId="10" fillId="3" borderId="1" xfId="0" applyFont="1" applyFill="1" applyBorder="1" applyAlignment="1">
      <alignment wrapText="1"/>
    </xf>
    <xf numFmtId="9" fontId="10" fillId="3" borderId="1" xfId="0" applyNumberFormat="1" applyFont="1" applyFill="1" applyBorder="1" applyAlignment="1">
      <alignment wrapText="1"/>
    </xf>
    <xf numFmtId="0" fontId="7" fillId="3" borderId="1" xfId="0" applyFont="1" applyFill="1" applyBorder="1"/>
    <xf numFmtId="0" fontId="7" fillId="3" borderId="1" xfId="0" applyFont="1" applyFill="1" applyBorder="1" applyAlignment="1">
      <alignment wrapText="1"/>
    </xf>
    <xf numFmtId="9" fontId="7" fillId="3" borderId="1" xfId="1" applyFont="1" applyFill="1" applyBorder="1" applyAlignment="1">
      <alignment wrapText="1"/>
    </xf>
    <xf numFmtId="9" fontId="7" fillId="3" borderId="1" xfId="1" applyFont="1" applyFill="1" applyBorder="1" applyAlignment="1">
      <alignment horizontal="right" wrapText="1"/>
    </xf>
    <xf numFmtId="9" fontId="10" fillId="3" borderId="1" xfId="0" applyNumberFormat="1" applyFont="1" applyFill="1" applyBorder="1" applyAlignment="1">
      <alignment horizontal="right" wrapText="1"/>
    </xf>
    <xf numFmtId="9" fontId="8" fillId="2" borderId="1" xfId="1" applyFont="1" applyFill="1" applyBorder="1" applyAlignment="1">
      <alignment horizontal="right" wrapText="1"/>
    </xf>
    <xf numFmtId="9" fontId="9" fillId="2" borderId="1" xfId="0" applyNumberFormat="1" applyFont="1" applyFill="1" applyBorder="1" applyAlignment="1">
      <alignmen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5" fillId="0" borderId="1" xfId="0" applyFont="1" applyBorder="1" applyAlignment="1">
      <alignment horizontal="justify" vertical="center" wrapText="1"/>
    </xf>
    <xf numFmtId="0" fontId="5" fillId="9" borderId="1" xfId="0" applyFont="1" applyFill="1" applyBorder="1" applyAlignment="1">
      <alignment horizontal="justify" vertical="center" wrapText="1"/>
    </xf>
    <xf numFmtId="1"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9" fontId="5" fillId="9" borderId="1" xfId="1" applyFont="1" applyFill="1" applyBorder="1" applyAlignment="1">
      <alignment horizontal="justify" vertical="center" wrapText="1"/>
    </xf>
    <xf numFmtId="10" fontId="1" fillId="0" borderId="1" xfId="0" applyNumberFormat="1" applyFont="1" applyBorder="1" applyAlignment="1">
      <alignment horizontal="justify" vertical="center" wrapText="1"/>
    </xf>
    <xf numFmtId="9" fontId="1" fillId="0" borderId="1" xfId="0" applyNumberFormat="1" applyFont="1" applyBorder="1" applyAlignment="1">
      <alignment horizontal="justify" vertical="center" wrapText="1"/>
    </xf>
    <xf numFmtId="9" fontId="1" fillId="0" borderId="1" xfId="1" applyFont="1" applyBorder="1" applyAlignment="1">
      <alignment horizontal="justify" vertical="center" wrapText="1"/>
    </xf>
    <xf numFmtId="0" fontId="3" fillId="0" borderId="1" xfId="0" applyFont="1" applyBorder="1" applyAlignment="1">
      <alignment horizontal="justify" vertical="center" wrapText="1"/>
    </xf>
    <xf numFmtId="0" fontId="5" fillId="0" borderId="1" xfId="0" applyFont="1" applyBorder="1" applyAlignment="1">
      <alignment horizontal="center" vertical="center" wrapText="1"/>
    </xf>
    <xf numFmtId="0" fontId="1" fillId="9" borderId="1" xfId="0" applyFont="1" applyFill="1" applyBorder="1" applyAlignment="1">
      <alignment horizontal="center"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0" borderId="1" xfId="2" applyNumberFormat="1" applyFont="1" applyBorder="1" applyAlignment="1">
      <alignment horizontal="justify" vertical="center" wrapText="1"/>
    </xf>
    <xf numFmtId="0" fontId="15" fillId="0" borderId="11" xfId="0" applyFont="1" applyBorder="1" applyAlignment="1">
      <alignment horizontal="center" vertical="center" wrapText="1"/>
    </xf>
    <xf numFmtId="0" fontId="15" fillId="0" borderId="11" xfId="0" applyFont="1" applyBorder="1" applyAlignment="1">
      <alignment horizontal="left" vertical="center" wrapText="1"/>
    </xf>
    <xf numFmtId="9" fontId="15" fillId="0" borderId="11" xfId="0" applyNumberFormat="1" applyFont="1" applyBorder="1" applyAlignment="1">
      <alignment horizontal="left" vertical="center" wrapText="1"/>
    </xf>
    <xf numFmtId="0" fontId="15" fillId="0" borderId="12" xfId="0" applyFont="1" applyBorder="1" applyAlignment="1">
      <alignment horizontal="center" vertical="center" wrapText="1"/>
    </xf>
    <xf numFmtId="9" fontId="15" fillId="0" borderId="12" xfId="1" applyFont="1" applyBorder="1" applyAlignment="1">
      <alignment horizontal="center" vertical="center" wrapText="1"/>
    </xf>
    <xf numFmtId="9" fontId="15" fillId="0" borderId="1" xfId="1" applyFont="1" applyBorder="1" applyAlignment="1">
      <alignment horizontal="center" vertical="center" wrapText="1"/>
    </xf>
    <xf numFmtId="0" fontId="15" fillId="0" borderId="1" xfId="0" applyFont="1" applyBorder="1" applyAlignment="1">
      <alignment horizontal="left" vertical="center" wrapText="1"/>
    </xf>
    <xf numFmtId="0" fontId="15" fillId="0" borderId="8" xfId="0" applyFont="1" applyBorder="1" applyAlignment="1">
      <alignment horizontal="left" vertical="center" wrapText="1"/>
    </xf>
    <xf numFmtId="1" fontId="5" fillId="0" borderId="1" xfId="0" applyNumberFormat="1" applyFont="1" applyBorder="1" applyAlignment="1">
      <alignment horizontal="justify" vertical="center" wrapText="1"/>
    </xf>
    <xf numFmtId="10" fontId="5" fillId="0" borderId="1" xfId="0" applyNumberFormat="1" applyFont="1" applyBorder="1" applyAlignment="1">
      <alignment horizontal="justify" vertical="center" wrapText="1"/>
    </xf>
    <xf numFmtId="9" fontId="5" fillId="0" borderId="1" xfId="1" applyFont="1" applyBorder="1" applyAlignment="1">
      <alignment horizontal="justify" vertical="center" wrapText="1"/>
    </xf>
    <xf numFmtId="164" fontId="5" fillId="0" borderId="1" xfId="1" applyNumberFormat="1" applyFont="1" applyBorder="1" applyAlignment="1">
      <alignment horizontal="justify" vertical="center" wrapText="1"/>
    </xf>
    <xf numFmtId="10" fontId="5" fillId="0" borderId="1" xfId="1" applyNumberFormat="1" applyFont="1" applyBorder="1" applyAlignment="1">
      <alignment horizontal="center" vertical="center" wrapText="1"/>
    </xf>
    <xf numFmtId="164" fontId="5" fillId="0" borderId="1" xfId="0" applyNumberFormat="1" applyFont="1" applyBorder="1" applyAlignment="1">
      <alignment horizontal="justify" vertical="center" wrapText="1"/>
    </xf>
    <xf numFmtId="0" fontId="5" fillId="0" borderId="0" xfId="0" applyFont="1" applyAlignment="1">
      <alignment horizontal="justify" vertical="center" wrapText="1"/>
    </xf>
    <xf numFmtId="0" fontId="15" fillId="0" borderId="1" xfId="0" applyFont="1" applyBorder="1" applyAlignment="1">
      <alignment horizontal="center" vertical="center" wrapText="1"/>
    </xf>
    <xf numFmtId="9" fontId="15" fillId="0" borderId="12" xfId="1" applyFont="1" applyFill="1" applyBorder="1" applyAlignment="1">
      <alignment horizontal="center" vertical="center" wrapText="1"/>
    </xf>
    <xf numFmtId="9" fontId="15" fillId="0" borderId="1" xfId="1" applyFont="1" applyFill="1" applyBorder="1" applyAlignment="1">
      <alignment horizontal="center" vertical="center" wrapText="1"/>
    </xf>
    <xf numFmtId="9" fontId="5" fillId="0" borderId="1" xfId="0" applyNumberFormat="1" applyFont="1" applyBorder="1" applyAlignment="1">
      <alignment horizontal="justify" vertical="center" wrapText="1"/>
    </xf>
    <xf numFmtId="0" fontId="16" fillId="0" borderId="1" xfId="0" applyFont="1" applyBorder="1" applyAlignment="1">
      <alignment horizontal="justify" vertical="center" wrapText="1"/>
    </xf>
    <xf numFmtId="1" fontId="5" fillId="9" borderId="1" xfId="1" applyNumberFormat="1" applyFont="1" applyFill="1" applyBorder="1" applyAlignment="1">
      <alignment horizontal="center" vertical="center" wrapText="1"/>
    </xf>
    <xf numFmtId="0" fontId="5" fillId="0" borderId="1" xfId="0" applyFont="1" applyBorder="1" applyAlignment="1">
      <alignment horizontal="left" vertical="center" wrapText="1"/>
    </xf>
    <xf numFmtId="1" fontId="5" fillId="0" borderId="1" xfId="0" applyNumberFormat="1" applyFont="1" applyBorder="1" applyAlignment="1">
      <alignment horizontal="left" vertical="center" wrapText="1"/>
    </xf>
    <xf numFmtId="1" fontId="5" fillId="0" borderId="1" xfId="1" applyNumberFormat="1" applyFont="1" applyBorder="1" applyAlignment="1">
      <alignment horizontal="justify" vertical="center" wrapText="1"/>
    </xf>
    <xf numFmtId="10" fontId="5" fillId="0" borderId="1" xfId="1" applyNumberFormat="1" applyFont="1" applyBorder="1" applyAlignment="1">
      <alignment horizontal="justify" vertical="center" wrapText="1"/>
    </xf>
    <xf numFmtId="0" fontId="15" fillId="9" borderId="1" xfId="0" applyFont="1" applyFill="1" applyBorder="1" applyAlignment="1">
      <alignment vertical="center" wrapText="1"/>
    </xf>
    <xf numFmtId="9" fontId="5" fillId="0" borderId="1" xfId="1" applyFont="1" applyBorder="1" applyAlignment="1">
      <alignment horizontal="center" vertical="center" wrapText="1"/>
    </xf>
    <xf numFmtId="164" fontId="5" fillId="9" borderId="1" xfId="0" applyNumberFormat="1" applyFont="1" applyFill="1" applyBorder="1" applyAlignment="1">
      <alignment horizontal="justify" vertical="center" wrapText="1"/>
    </xf>
    <xf numFmtId="14" fontId="1" fillId="9" borderId="1" xfId="0" applyNumberFormat="1" applyFont="1" applyFill="1" applyBorder="1" applyAlignment="1">
      <alignment horizontal="center" vertical="center" wrapText="1"/>
    </xf>
    <xf numFmtId="164" fontId="7" fillId="3" borderId="1" xfId="1" applyNumberFormat="1" applyFont="1" applyFill="1" applyBorder="1" applyAlignment="1">
      <alignment wrapText="1"/>
    </xf>
    <xf numFmtId="10" fontId="7" fillId="3" borderId="1" xfId="1" applyNumberFormat="1" applyFont="1" applyFill="1" applyBorder="1" applyAlignment="1">
      <alignment wrapText="1"/>
    </xf>
    <xf numFmtId="3" fontId="1" fillId="0" borderId="1" xfId="0" applyNumberFormat="1" applyFont="1" applyBorder="1" applyAlignment="1">
      <alignment horizontal="justify" vertical="center" wrapText="1"/>
    </xf>
    <xf numFmtId="0" fontId="21" fillId="10" borderId="10" xfId="0" applyFont="1" applyFill="1" applyBorder="1" applyAlignment="1">
      <alignment horizontal="center" vertical="center"/>
    </xf>
    <xf numFmtId="0" fontId="25" fillId="0" borderId="10" xfId="0" applyFont="1" applyBorder="1" applyAlignment="1">
      <alignment horizontal="center" vertical="center" wrapText="1"/>
    </xf>
    <xf numFmtId="0" fontId="25" fillId="0" borderId="10" xfId="0" applyFont="1" applyBorder="1" applyAlignment="1">
      <alignment horizontal="center" vertical="center"/>
    </xf>
    <xf numFmtId="0" fontId="24" fillId="0" borderId="11" xfId="0" applyFont="1" applyBorder="1" applyAlignment="1">
      <alignment horizontal="center" vertical="center"/>
    </xf>
    <xf numFmtId="0" fontId="27" fillId="0" borderId="11" xfId="0" applyFont="1" applyBorder="1" applyAlignment="1">
      <alignment horizontal="center" vertical="center"/>
    </xf>
    <xf numFmtId="0" fontId="19" fillId="0" borderId="10" xfId="3" applyFill="1" applyBorder="1" applyAlignment="1">
      <alignment horizontal="center" vertical="center" wrapText="1"/>
    </xf>
    <xf numFmtId="0" fontId="27" fillId="0" borderId="11" xfId="0" applyFont="1" applyBorder="1" applyAlignment="1">
      <alignment horizontal="center" vertical="center" wrapText="1"/>
    </xf>
    <xf numFmtId="0" fontId="24" fillId="0" borderId="11" xfId="0" applyFont="1" applyBorder="1" applyAlignment="1">
      <alignment horizontal="center" vertical="center" wrapText="1"/>
    </xf>
    <xf numFmtId="0" fontId="27" fillId="0" borderId="15"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11" xfId="0" applyFont="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7" fillId="9" borderId="1" xfId="0" applyFont="1" applyFill="1" applyBorder="1" applyAlignment="1">
      <alignment horizontal="justify" vertical="center" wrapText="1"/>
    </xf>
    <xf numFmtId="0" fontId="1" fillId="9" borderId="1" xfId="0" applyFont="1" applyFill="1" applyBorder="1" applyAlignment="1">
      <alignment horizontal="justify" vertical="center" wrapText="1"/>
    </xf>
    <xf numFmtId="0" fontId="27" fillId="0" borderId="15" xfId="0" applyFont="1" applyBorder="1" applyAlignment="1">
      <alignment horizontal="center" vertical="center"/>
    </xf>
    <xf numFmtId="0" fontId="27" fillId="0" borderId="13" xfId="0" applyFont="1" applyBorder="1" applyAlignment="1">
      <alignment horizontal="center" vertical="center"/>
    </xf>
    <xf numFmtId="0" fontId="25" fillId="0" borderId="15" xfId="0" applyFont="1" applyBorder="1" applyAlignment="1">
      <alignment horizontal="center" vertical="center" wrapText="1"/>
    </xf>
    <xf numFmtId="0" fontId="25" fillId="0" borderId="13" xfId="0" applyFont="1" applyBorder="1" applyAlignment="1">
      <alignment horizontal="center" vertical="center" wrapText="1"/>
    </xf>
    <xf numFmtId="0" fontId="19" fillId="0" borderId="15" xfId="3" applyFill="1" applyBorder="1" applyAlignment="1">
      <alignment horizontal="center" vertical="center" wrapText="1"/>
    </xf>
    <xf numFmtId="0" fontId="19" fillId="0" borderId="13" xfId="3" applyFill="1" applyBorder="1" applyAlignment="1">
      <alignment horizontal="center" vertical="center" wrapText="1"/>
    </xf>
    <xf numFmtId="0" fontId="24" fillId="0" borderId="15" xfId="0" applyFont="1" applyBorder="1" applyAlignment="1">
      <alignment horizontal="center" vertical="center"/>
    </xf>
    <xf numFmtId="0" fontId="24" fillId="0" borderId="13" xfId="0" applyFont="1" applyBorder="1" applyAlignment="1">
      <alignment horizontal="center" vertical="center"/>
    </xf>
    <xf numFmtId="0" fontId="20" fillId="10" borderId="12" xfId="0" applyFont="1" applyFill="1" applyBorder="1" applyAlignment="1">
      <alignment horizontal="center" vertical="center" wrapText="1"/>
    </xf>
    <xf numFmtId="0" fontId="20" fillId="10" borderId="11" xfId="0" applyFont="1" applyFill="1" applyBorder="1" applyAlignment="1">
      <alignment horizontal="center" vertical="center" wrapText="1"/>
    </xf>
    <xf numFmtId="0" fontId="20" fillId="10" borderId="13" xfId="0" applyFont="1" applyFill="1" applyBorder="1" applyAlignment="1">
      <alignment horizontal="center" vertical="center" wrapText="1"/>
    </xf>
    <xf numFmtId="0" fontId="21" fillId="10" borderId="12" xfId="0" applyFont="1" applyFill="1" applyBorder="1" applyAlignment="1">
      <alignment horizontal="center" vertical="center" wrapText="1"/>
    </xf>
    <xf numFmtId="0" fontId="21" fillId="10" borderId="11" xfId="0" applyFont="1" applyFill="1" applyBorder="1" applyAlignment="1">
      <alignment horizontal="center" vertical="center" wrapText="1"/>
    </xf>
    <xf numFmtId="0" fontId="21" fillId="10" borderId="4" xfId="0" applyFont="1" applyFill="1" applyBorder="1" applyAlignment="1">
      <alignment horizontal="center" vertical="center" wrapText="1"/>
    </xf>
    <xf numFmtId="0" fontId="21" fillId="10" borderId="14" xfId="0" applyFont="1" applyFill="1" applyBorder="1" applyAlignment="1">
      <alignment horizontal="center" vertical="center" wrapText="1"/>
    </xf>
    <xf numFmtId="0" fontId="24" fillId="0" borderId="15" xfId="0" applyFont="1" applyBorder="1" applyAlignment="1">
      <alignment horizontal="center" vertical="center" wrapText="1"/>
    </xf>
    <xf numFmtId="0" fontId="24" fillId="0" borderId="13" xfId="0" applyFont="1" applyBorder="1" applyAlignment="1">
      <alignment horizontal="center" vertical="center" wrapText="1"/>
    </xf>
  </cellXfs>
  <cellStyles count="4">
    <cellStyle name="Hyperlink" xfId="3" xr:uid="{00000000-000B-0000-0000-000008000000}"/>
    <cellStyle name="Millares [0]" xfId="2" builtinId="6"/>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hyperlink" Target="http://bosa.gov.co/sites/bosa.gov.co/files/planeacion/plan_ambiental_de_bosa.pdf" TargetMode="External"/><Relationship Id="rId2" Type="http://schemas.openxmlformats.org/officeDocument/2006/relationships/hyperlink" Target="https://www.alcaldiabogota.gov.co/sisjur/normas/Norma1.jsp?dt=S&amp;i=80554" TargetMode="External"/><Relationship Id="rId1" Type="http://schemas.openxmlformats.org/officeDocument/2006/relationships/hyperlink" Target="http://bosa.gov.co/sites/bosa.gov.co/files/planeacion/plan_ambiental_de_bosa.pdf" TargetMode="External"/><Relationship Id="rId5" Type="http://schemas.openxmlformats.org/officeDocument/2006/relationships/hyperlink" Target="https://www.sdp.gov.co/sites/default/files/resolucion_02764_concertacion_ambeintal_sda-bosa_37.pdf" TargetMode="External"/><Relationship Id="rId4" Type="http://schemas.openxmlformats.org/officeDocument/2006/relationships/hyperlink" Target="http://bosa.gov.co/sites/bosa.gov.co/files/planeacion/plan_de_emergencias_y_contingencias_vfp.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757A3-C994-41E5-9502-5424A4810E09}">
  <dimension ref="A1:AS39"/>
  <sheetViews>
    <sheetView tabSelected="1" topLeftCell="A35" zoomScale="90" zoomScaleNormal="90" workbookViewId="0">
      <selection activeCell="Y36" sqref="Y36:Z37"/>
    </sheetView>
  </sheetViews>
  <sheetFormatPr defaultColWidth="10.85546875" defaultRowHeight="15"/>
  <cols>
    <col min="1" max="1" width="4.140625" style="1" customWidth="1"/>
    <col min="2" max="2" width="25.5703125" style="1" customWidth="1"/>
    <col min="3" max="3" width="13.85546875" style="1" customWidth="1"/>
    <col min="4" max="4" width="8.140625" style="1" customWidth="1"/>
    <col min="5" max="5" width="44.28515625" style="1" bestFit="1" customWidth="1"/>
    <col min="6" max="6" width="10.85546875" style="1" customWidth="1"/>
    <col min="7" max="7" width="24.42578125" style="1" customWidth="1"/>
    <col min="8" max="8" width="23.5703125" style="1" customWidth="1"/>
    <col min="9" max="9" width="10" style="1" customWidth="1"/>
    <col min="10" max="10" width="18.42578125" style="1" customWidth="1"/>
    <col min="11" max="11" width="15.85546875" style="1" customWidth="1"/>
    <col min="12" max="15" width="7.28515625" style="1" customWidth="1"/>
    <col min="16" max="16" width="22.5703125" style="1" customWidth="1"/>
    <col min="17" max="17" width="17.85546875" style="1" customWidth="1"/>
    <col min="18" max="18" width="19.7109375" style="1" customWidth="1"/>
    <col min="19" max="19" width="21.7109375" style="1" customWidth="1"/>
    <col min="20" max="21" width="25.42578125" style="1" customWidth="1"/>
    <col min="22" max="24" width="16.5703125" style="1" customWidth="1"/>
    <col min="25" max="25" width="40.28515625" style="1" customWidth="1"/>
    <col min="26" max="26" width="28.85546875" style="1" customWidth="1"/>
    <col min="27" max="29" width="16.5703125" style="1" hidden="1" customWidth="1"/>
    <col min="30" max="30" width="33.42578125" style="1" hidden="1" customWidth="1"/>
    <col min="31" max="34" width="16.5703125" style="1" hidden="1" customWidth="1"/>
    <col min="35" max="35" width="43.7109375" style="1" hidden="1" customWidth="1"/>
    <col min="36" max="36" width="16.5703125" style="1" hidden="1" customWidth="1"/>
    <col min="37" max="38" width="22" style="1" hidden="1" customWidth="1"/>
    <col min="39" max="39" width="16.5703125" style="1" hidden="1" customWidth="1"/>
    <col min="40" max="40" width="34.85546875" style="1" hidden="1" customWidth="1"/>
    <col min="41" max="41" width="7.28515625" style="1" hidden="1" customWidth="1"/>
    <col min="42" max="43" width="16.5703125" style="1" customWidth="1"/>
    <col min="44" max="44" width="21.5703125" style="1" customWidth="1"/>
    <col min="45" max="45" width="39.42578125" style="1" customWidth="1"/>
    <col min="46" max="16384" width="10.85546875" style="1"/>
  </cols>
  <sheetData>
    <row r="1" spans="1:45" s="38" customFormat="1" ht="70.5" customHeight="1">
      <c r="A1" s="116" t="s">
        <v>0</v>
      </c>
      <c r="B1" s="117"/>
      <c r="C1" s="117"/>
      <c r="D1" s="117"/>
      <c r="E1" s="117"/>
      <c r="F1" s="117"/>
      <c r="G1" s="117"/>
      <c r="H1" s="117"/>
      <c r="I1" s="117"/>
      <c r="J1" s="117"/>
      <c r="K1" s="117"/>
      <c r="L1" s="118" t="s">
        <v>1</v>
      </c>
      <c r="M1" s="118"/>
      <c r="N1" s="118"/>
      <c r="O1" s="118"/>
      <c r="P1" s="118"/>
    </row>
    <row r="2" spans="1:45" s="40" customFormat="1" ht="23.45" customHeight="1">
      <c r="A2" s="120" t="s">
        <v>2</v>
      </c>
      <c r="B2" s="121"/>
      <c r="C2" s="121"/>
      <c r="D2" s="121"/>
      <c r="E2" s="121"/>
      <c r="F2" s="121"/>
      <c r="G2" s="121"/>
      <c r="H2" s="121"/>
      <c r="I2" s="121"/>
      <c r="J2" s="121"/>
      <c r="K2" s="121"/>
      <c r="L2" s="39"/>
      <c r="M2" s="39"/>
      <c r="N2" s="39"/>
      <c r="O2" s="39"/>
      <c r="P2" s="39"/>
    </row>
    <row r="3" spans="1:45" s="38" customFormat="1"/>
    <row r="4" spans="1:45" s="38" customFormat="1" ht="29.1" customHeight="1">
      <c r="F4" s="122" t="s">
        <v>3</v>
      </c>
      <c r="G4" s="123"/>
      <c r="H4" s="123"/>
      <c r="I4" s="123"/>
      <c r="J4" s="123"/>
      <c r="K4" s="124"/>
    </row>
    <row r="5" spans="1:45" s="38" customFormat="1" ht="15" customHeight="1">
      <c r="F5" s="2" t="s">
        <v>4</v>
      </c>
      <c r="G5" s="2" t="s">
        <v>5</v>
      </c>
      <c r="H5" s="122" t="s">
        <v>6</v>
      </c>
      <c r="I5" s="123"/>
      <c r="J5" s="123"/>
      <c r="K5" s="124"/>
    </row>
    <row r="6" spans="1:45" s="38" customFormat="1">
      <c r="F6" s="37">
        <v>1</v>
      </c>
      <c r="G6" s="70" t="s">
        <v>7</v>
      </c>
      <c r="H6" s="125" t="s">
        <v>8</v>
      </c>
      <c r="I6" s="126"/>
      <c r="J6" s="126"/>
      <c r="K6" s="126"/>
    </row>
    <row r="7" spans="1:45" s="38" customFormat="1" ht="32.25" customHeight="1">
      <c r="F7" s="37">
        <v>2</v>
      </c>
      <c r="G7" s="37" t="s">
        <v>9</v>
      </c>
      <c r="H7" s="126" t="s">
        <v>10</v>
      </c>
      <c r="I7" s="126"/>
      <c r="J7" s="126"/>
      <c r="K7" s="126"/>
    </row>
    <row r="8" spans="1:45" s="38" customFormat="1">
      <c r="F8" s="37"/>
      <c r="G8" s="37"/>
      <c r="H8" s="126"/>
      <c r="I8" s="126"/>
      <c r="J8" s="126"/>
      <c r="K8" s="126"/>
    </row>
    <row r="9" spans="1:45" s="38" customFormat="1"/>
    <row r="10" spans="1:45" ht="14.45" customHeight="1">
      <c r="A10" s="115" t="s">
        <v>11</v>
      </c>
      <c r="B10" s="115"/>
      <c r="C10" s="115" t="s">
        <v>12</v>
      </c>
      <c r="D10" s="115" t="s">
        <v>13</v>
      </c>
      <c r="E10" s="115"/>
      <c r="F10" s="115"/>
      <c r="G10" s="119" t="s">
        <v>14</v>
      </c>
      <c r="H10" s="119"/>
      <c r="I10" s="119"/>
      <c r="J10" s="119"/>
      <c r="K10" s="119"/>
      <c r="L10" s="119"/>
      <c r="M10" s="119"/>
      <c r="N10" s="119"/>
      <c r="O10" s="119"/>
      <c r="P10" s="119"/>
      <c r="Q10" s="119"/>
      <c r="R10" s="115" t="s">
        <v>15</v>
      </c>
      <c r="S10" s="115"/>
      <c r="T10" s="115"/>
      <c r="U10" s="115"/>
      <c r="V10" s="85" t="s">
        <v>16</v>
      </c>
      <c r="W10" s="86"/>
      <c r="X10" s="86"/>
      <c r="Y10" s="86"/>
      <c r="Z10" s="87"/>
      <c r="AA10" s="91" t="s">
        <v>17</v>
      </c>
      <c r="AB10" s="92"/>
      <c r="AC10" s="92"/>
      <c r="AD10" s="92"/>
      <c r="AE10" s="93"/>
      <c r="AF10" s="97" t="s">
        <v>18</v>
      </c>
      <c r="AG10" s="98"/>
      <c r="AH10" s="98"/>
      <c r="AI10" s="98"/>
      <c r="AJ10" s="99"/>
      <c r="AK10" s="103" t="s">
        <v>19</v>
      </c>
      <c r="AL10" s="104"/>
      <c r="AM10" s="104"/>
      <c r="AN10" s="104"/>
      <c r="AO10" s="105"/>
      <c r="AP10" s="109" t="s">
        <v>20</v>
      </c>
      <c r="AQ10" s="110"/>
      <c r="AR10" s="110"/>
      <c r="AS10" s="111"/>
    </row>
    <row r="11" spans="1:45" ht="14.45" customHeight="1">
      <c r="A11" s="115"/>
      <c r="B11" s="115"/>
      <c r="C11" s="115"/>
      <c r="D11" s="115"/>
      <c r="E11" s="115"/>
      <c r="F11" s="115"/>
      <c r="G11" s="119"/>
      <c r="H11" s="119"/>
      <c r="I11" s="119"/>
      <c r="J11" s="119"/>
      <c r="K11" s="119"/>
      <c r="L11" s="119"/>
      <c r="M11" s="119"/>
      <c r="N11" s="119"/>
      <c r="O11" s="119"/>
      <c r="P11" s="119"/>
      <c r="Q11" s="119"/>
      <c r="R11" s="115"/>
      <c r="S11" s="115"/>
      <c r="T11" s="115"/>
      <c r="U11" s="115"/>
      <c r="V11" s="88"/>
      <c r="W11" s="89"/>
      <c r="X11" s="89"/>
      <c r="Y11" s="89"/>
      <c r="Z11" s="90"/>
      <c r="AA11" s="94"/>
      <c r="AB11" s="95"/>
      <c r="AC11" s="95"/>
      <c r="AD11" s="95"/>
      <c r="AE11" s="96"/>
      <c r="AF11" s="100"/>
      <c r="AG11" s="101"/>
      <c r="AH11" s="101"/>
      <c r="AI11" s="101"/>
      <c r="AJ11" s="102"/>
      <c r="AK11" s="106"/>
      <c r="AL11" s="107"/>
      <c r="AM11" s="107"/>
      <c r="AN11" s="107"/>
      <c r="AO11" s="108"/>
      <c r="AP11" s="112"/>
      <c r="AQ11" s="113"/>
      <c r="AR11" s="113"/>
      <c r="AS11" s="114"/>
    </row>
    <row r="12" spans="1:45" ht="45">
      <c r="A12" s="2" t="s">
        <v>21</v>
      </c>
      <c r="B12" s="2" t="s">
        <v>22</v>
      </c>
      <c r="C12" s="115"/>
      <c r="D12" s="2" t="s">
        <v>23</v>
      </c>
      <c r="E12" s="2" t="s">
        <v>24</v>
      </c>
      <c r="F12" s="2" t="s">
        <v>25</v>
      </c>
      <c r="G12" s="20" t="s">
        <v>26</v>
      </c>
      <c r="H12" s="20" t="s">
        <v>27</v>
      </c>
      <c r="I12" s="20" t="s">
        <v>28</v>
      </c>
      <c r="J12" s="20" t="s">
        <v>29</v>
      </c>
      <c r="K12" s="20" t="s">
        <v>30</v>
      </c>
      <c r="L12" s="20" t="s">
        <v>31</v>
      </c>
      <c r="M12" s="20" t="s">
        <v>32</v>
      </c>
      <c r="N12" s="20" t="s">
        <v>33</v>
      </c>
      <c r="O12" s="20" t="s">
        <v>34</v>
      </c>
      <c r="P12" s="20" t="s">
        <v>35</v>
      </c>
      <c r="Q12" s="20" t="s">
        <v>36</v>
      </c>
      <c r="R12" s="2" t="s">
        <v>37</v>
      </c>
      <c r="S12" s="2" t="s">
        <v>38</v>
      </c>
      <c r="T12" s="2" t="s">
        <v>39</v>
      </c>
      <c r="U12" s="2" t="s">
        <v>40</v>
      </c>
      <c r="V12" s="3" t="s">
        <v>41</v>
      </c>
      <c r="W12" s="3" t="s">
        <v>42</v>
      </c>
      <c r="X12" s="3" t="s">
        <v>43</v>
      </c>
      <c r="Y12" s="3" t="s">
        <v>44</v>
      </c>
      <c r="Z12" s="3" t="s">
        <v>45</v>
      </c>
      <c r="AA12" s="23" t="s">
        <v>41</v>
      </c>
      <c r="AB12" s="23" t="s">
        <v>42</v>
      </c>
      <c r="AC12" s="23" t="s">
        <v>43</v>
      </c>
      <c r="AD12" s="23" t="s">
        <v>44</v>
      </c>
      <c r="AE12" s="23" t="s">
        <v>45</v>
      </c>
      <c r="AF12" s="24" t="s">
        <v>41</v>
      </c>
      <c r="AG12" s="24" t="s">
        <v>42</v>
      </c>
      <c r="AH12" s="24" t="s">
        <v>43</v>
      </c>
      <c r="AI12" s="24" t="s">
        <v>44</v>
      </c>
      <c r="AJ12" s="24" t="s">
        <v>45</v>
      </c>
      <c r="AK12" s="25" t="s">
        <v>41</v>
      </c>
      <c r="AL12" s="25" t="s">
        <v>42</v>
      </c>
      <c r="AM12" s="25" t="s">
        <v>43</v>
      </c>
      <c r="AN12" s="25" t="s">
        <v>44</v>
      </c>
      <c r="AO12" s="25" t="s">
        <v>45</v>
      </c>
      <c r="AP12" s="4" t="s">
        <v>41</v>
      </c>
      <c r="AQ12" s="4" t="s">
        <v>42</v>
      </c>
      <c r="AR12" s="4" t="s">
        <v>43</v>
      </c>
      <c r="AS12" s="4" t="s">
        <v>44</v>
      </c>
    </row>
    <row r="13" spans="1:45" s="30" customFormat="1" ht="249">
      <c r="A13" s="22">
        <v>4</v>
      </c>
      <c r="B13" s="21" t="s">
        <v>46</v>
      </c>
      <c r="C13" s="21" t="s">
        <v>47</v>
      </c>
      <c r="D13" s="26" t="s">
        <v>48</v>
      </c>
      <c r="E13" s="21" t="s">
        <v>49</v>
      </c>
      <c r="F13" s="21" t="s">
        <v>50</v>
      </c>
      <c r="G13" s="21" t="s">
        <v>51</v>
      </c>
      <c r="H13" s="21" t="s">
        <v>52</v>
      </c>
      <c r="I13" s="32" t="s">
        <v>53</v>
      </c>
      <c r="J13" s="21" t="s">
        <v>54</v>
      </c>
      <c r="K13" s="21" t="s">
        <v>55</v>
      </c>
      <c r="L13" s="33">
        <v>0</v>
      </c>
      <c r="M13" s="33">
        <v>0</v>
      </c>
      <c r="N13" s="33">
        <v>0</v>
      </c>
      <c r="O13" s="33">
        <v>0.8</v>
      </c>
      <c r="P13" s="33">
        <v>0.8</v>
      </c>
      <c r="Q13" s="21" t="s">
        <v>56</v>
      </c>
      <c r="R13" s="21" t="s">
        <v>57</v>
      </c>
      <c r="S13" s="21" t="s">
        <v>58</v>
      </c>
      <c r="T13" s="21" t="s">
        <v>59</v>
      </c>
      <c r="U13" s="21" t="s">
        <v>60</v>
      </c>
      <c r="V13" s="34">
        <f t="shared" ref="V13:V29" si="0">L13</f>
        <v>0</v>
      </c>
      <c r="W13" s="32">
        <v>0.78800000000000003</v>
      </c>
      <c r="X13" s="34" t="e">
        <f>IF(W13/V13&gt;100%,100%,W13/V13)</f>
        <v>#DIV/0!</v>
      </c>
      <c r="Y13" s="21" t="s">
        <v>61</v>
      </c>
      <c r="Z13" s="21" t="s">
        <v>62</v>
      </c>
      <c r="AA13" s="29">
        <f t="shared" ref="AA13:AA29" si="1">M13</f>
        <v>0</v>
      </c>
      <c r="AB13" s="21"/>
      <c r="AC13" s="21" t="e">
        <f>IF(AB13/AA13&gt;100%,100%,AB13/AA13)</f>
        <v>#DIV/0!</v>
      </c>
      <c r="AD13" s="21"/>
      <c r="AE13" s="21"/>
      <c r="AF13" s="29">
        <f t="shared" ref="AF13:AF29" si="2">N13</f>
        <v>0</v>
      </c>
      <c r="AG13" s="21"/>
      <c r="AH13" s="21" t="e">
        <f>IF(AG13/AF13&gt;100%,100%,AG13/AF13)</f>
        <v>#DIV/0!</v>
      </c>
      <c r="AI13" s="21"/>
      <c r="AJ13" s="21"/>
      <c r="AK13" s="29">
        <f t="shared" ref="AK13:AK29" si="3">O13</f>
        <v>0.8</v>
      </c>
      <c r="AL13" s="21"/>
      <c r="AM13" s="34">
        <f>IF(AL13/AK13&gt;100%,100%,AL13/AK13)</f>
        <v>0</v>
      </c>
      <c r="AN13" s="21"/>
      <c r="AO13" s="21"/>
      <c r="AP13" s="34">
        <f t="shared" ref="AP13:AP29" si="4">P13</f>
        <v>0.8</v>
      </c>
      <c r="AQ13" s="34">
        <f>W13</f>
        <v>0.78800000000000003</v>
      </c>
      <c r="AR13" s="34">
        <f>IF(AQ13/AP13&gt;100%,100%,AQ13/AP13)</f>
        <v>0.98499999999999999</v>
      </c>
      <c r="AS13" s="21"/>
    </row>
    <row r="14" spans="1:45" s="30" customFormat="1" ht="117">
      <c r="A14" s="22">
        <v>4</v>
      </c>
      <c r="B14" s="21" t="s">
        <v>46</v>
      </c>
      <c r="C14" s="21" t="s">
        <v>63</v>
      </c>
      <c r="D14" s="26" t="s">
        <v>64</v>
      </c>
      <c r="E14" s="21" t="s">
        <v>65</v>
      </c>
      <c r="F14" s="21" t="s">
        <v>50</v>
      </c>
      <c r="G14" s="21" t="s">
        <v>66</v>
      </c>
      <c r="H14" s="21" t="s">
        <v>67</v>
      </c>
      <c r="I14" s="21" t="s">
        <v>53</v>
      </c>
      <c r="J14" s="21" t="s">
        <v>54</v>
      </c>
      <c r="K14" s="21" t="s">
        <v>55</v>
      </c>
      <c r="L14" s="33">
        <v>0.14000000000000001</v>
      </c>
      <c r="M14" s="33">
        <v>0.27</v>
      </c>
      <c r="N14" s="33">
        <v>0.45</v>
      </c>
      <c r="O14" s="33">
        <v>0.65</v>
      </c>
      <c r="P14" s="33">
        <v>0.65</v>
      </c>
      <c r="Q14" s="21" t="s">
        <v>68</v>
      </c>
      <c r="R14" s="21" t="s">
        <v>69</v>
      </c>
      <c r="S14" s="21" t="s">
        <v>70</v>
      </c>
      <c r="T14" s="21" t="s">
        <v>59</v>
      </c>
      <c r="U14" s="21" t="s">
        <v>60</v>
      </c>
      <c r="V14" s="34">
        <f t="shared" si="0"/>
        <v>0.14000000000000001</v>
      </c>
      <c r="W14" s="32">
        <v>0.18260000000000001</v>
      </c>
      <c r="X14" s="34">
        <f t="shared" ref="X14:X29" si="5">IF(W14/V14&gt;100%,100%,W14/V14)</f>
        <v>1</v>
      </c>
      <c r="Y14" s="21" t="s">
        <v>71</v>
      </c>
      <c r="Z14" s="21" t="s">
        <v>72</v>
      </c>
      <c r="AA14" s="29">
        <f t="shared" si="1"/>
        <v>0.27</v>
      </c>
      <c r="AB14" s="21"/>
      <c r="AC14" s="21">
        <f t="shared" ref="AC14:AC29" si="6">IF(AB14/AA14&gt;100%,100%,AB14/AA14)</f>
        <v>0</v>
      </c>
      <c r="AD14" s="21"/>
      <c r="AE14" s="21"/>
      <c r="AF14" s="29">
        <f t="shared" si="2"/>
        <v>0.45</v>
      </c>
      <c r="AG14" s="21"/>
      <c r="AH14" s="21">
        <f t="shared" ref="AH14:AH29" si="7">IF(AG14/AF14&gt;100%,100%,AG14/AF14)</f>
        <v>0</v>
      </c>
      <c r="AI14" s="21"/>
      <c r="AJ14" s="21"/>
      <c r="AK14" s="29">
        <f t="shared" si="3"/>
        <v>0.65</v>
      </c>
      <c r="AL14" s="21"/>
      <c r="AM14" s="34">
        <f t="shared" ref="AM14:AM29" si="8">IF(AL14/AK14&gt;100%,100%,AL14/AK14)</f>
        <v>0</v>
      </c>
      <c r="AN14" s="21"/>
      <c r="AO14" s="21"/>
      <c r="AP14" s="34">
        <f t="shared" si="4"/>
        <v>0.65</v>
      </c>
      <c r="AQ14" s="34"/>
      <c r="AR14" s="34">
        <f t="shared" ref="AR14:AR29" si="9">IF(AQ14/AP14&gt;100%,100%,AQ14/AP14)</f>
        <v>0</v>
      </c>
      <c r="AS14" s="21"/>
    </row>
    <row r="15" spans="1:45" s="30" customFormat="1" ht="117">
      <c r="A15" s="22">
        <v>4</v>
      </c>
      <c r="B15" s="21" t="s">
        <v>46</v>
      </c>
      <c r="C15" s="21" t="s">
        <v>63</v>
      </c>
      <c r="D15" s="26" t="s">
        <v>73</v>
      </c>
      <c r="E15" s="21" t="s">
        <v>74</v>
      </c>
      <c r="F15" s="21" t="s">
        <v>50</v>
      </c>
      <c r="G15" s="21" t="s">
        <v>75</v>
      </c>
      <c r="H15" s="21" t="s">
        <v>76</v>
      </c>
      <c r="I15" s="21" t="s">
        <v>53</v>
      </c>
      <c r="J15" s="21" t="s">
        <v>54</v>
      </c>
      <c r="K15" s="21" t="s">
        <v>55</v>
      </c>
      <c r="L15" s="33">
        <v>0.12</v>
      </c>
      <c r="M15" s="33">
        <v>0.25</v>
      </c>
      <c r="N15" s="33">
        <v>0.43</v>
      </c>
      <c r="O15" s="33">
        <v>0.63</v>
      </c>
      <c r="P15" s="33">
        <v>0.63</v>
      </c>
      <c r="Q15" s="21" t="s">
        <v>68</v>
      </c>
      <c r="R15" s="21" t="s">
        <v>69</v>
      </c>
      <c r="S15" s="21" t="s">
        <v>70</v>
      </c>
      <c r="T15" s="21" t="s">
        <v>59</v>
      </c>
      <c r="U15" s="21" t="s">
        <v>60</v>
      </c>
      <c r="V15" s="34">
        <f t="shared" si="0"/>
        <v>0.12</v>
      </c>
      <c r="W15" s="32">
        <v>0.26579999999999998</v>
      </c>
      <c r="X15" s="34">
        <f t="shared" si="5"/>
        <v>1</v>
      </c>
      <c r="Y15" s="21" t="s">
        <v>77</v>
      </c>
      <c r="Z15" s="21" t="s">
        <v>72</v>
      </c>
      <c r="AA15" s="29">
        <f t="shared" si="1"/>
        <v>0.25</v>
      </c>
      <c r="AB15" s="21"/>
      <c r="AC15" s="21">
        <f t="shared" si="6"/>
        <v>0</v>
      </c>
      <c r="AD15" s="21"/>
      <c r="AE15" s="21"/>
      <c r="AF15" s="29">
        <f t="shared" si="2"/>
        <v>0.43</v>
      </c>
      <c r="AG15" s="21"/>
      <c r="AH15" s="21">
        <f t="shared" si="7"/>
        <v>0</v>
      </c>
      <c r="AI15" s="21"/>
      <c r="AJ15" s="21"/>
      <c r="AK15" s="29">
        <f t="shared" si="3"/>
        <v>0.63</v>
      </c>
      <c r="AL15" s="21"/>
      <c r="AM15" s="34">
        <f t="shared" si="8"/>
        <v>0</v>
      </c>
      <c r="AN15" s="21"/>
      <c r="AO15" s="21"/>
      <c r="AP15" s="34">
        <f t="shared" si="4"/>
        <v>0.63</v>
      </c>
      <c r="AQ15" s="34"/>
      <c r="AR15" s="34">
        <f t="shared" si="9"/>
        <v>0</v>
      </c>
      <c r="AS15" s="21"/>
    </row>
    <row r="16" spans="1:45" s="30" customFormat="1" ht="249">
      <c r="A16" s="22">
        <v>4</v>
      </c>
      <c r="B16" s="21" t="s">
        <v>46</v>
      </c>
      <c r="C16" s="21" t="s">
        <v>63</v>
      </c>
      <c r="D16" s="26" t="s">
        <v>78</v>
      </c>
      <c r="E16" s="21" t="s">
        <v>79</v>
      </c>
      <c r="F16" s="21" t="s">
        <v>50</v>
      </c>
      <c r="G16" s="21" t="s">
        <v>80</v>
      </c>
      <c r="H16" s="21" t="s">
        <v>81</v>
      </c>
      <c r="I16" s="33" t="s">
        <v>53</v>
      </c>
      <c r="J16" s="21" t="s">
        <v>54</v>
      </c>
      <c r="K16" s="21" t="s">
        <v>55</v>
      </c>
      <c r="L16" s="33">
        <v>0.2</v>
      </c>
      <c r="M16" s="33">
        <v>0.3</v>
      </c>
      <c r="N16" s="34">
        <v>0.6</v>
      </c>
      <c r="O16" s="34">
        <v>0.96</v>
      </c>
      <c r="P16" s="33">
        <v>0.96</v>
      </c>
      <c r="Q16" s="21" t="s">
        <v>68</v>
      </c>
      <c r="R16" s="21" t="s">
        <v>69</v>
      </c>
      <c r="S16" s="21" t="s">
        <v>70</v>
      </c>
      <c r="T16" s="21" t="s">
        <v>59</v>
      </c>
      <c r="U16" s="21" t="s">
        <v>60</v>
      </c>
      <c r="V16" s="34">
        <f t="shared" si="0"/>
        <v>0.2</v>
      </c>
      <c r="W16" s="32">
        <v>5.2699999999999997E-2</v>
      </c>
      <c r="X16" s="34">
        <f t="shared" si="5"/>
        <v>0.26349999999999996</v>
      </c>
      <c r="Y16" s="21" t="s">
        <v>82</v>
      </c>
      <c r="Z16" s="21" t="s">
        <v>83</v>
      </c>
      <c r="AA16" s="29">
        <f t="shared" si="1"/>
        <v>0.3</v>
      </c>
      <c r="AB16" s="21"/>
      <c r="AC16" s="21">
        <f t="shared" si="6"/>
        <v>0</v>
      </c>
      <c r="AD16" s="21"/>
      <c r="AE16" s="21"/>
      <c r="AF16" s="29">
        <f t="shared" si="2"/>
        <v>0.6</v>
      </c>
      <c r="AG16" s="21"/>
      <c r="AH16" s="21">
        <f t="shared" si="7"/>
        <v>0</v>
      </c>
      <c r="AI16" s="21"/>
      <c r="AJ16" s="21"/>
      <c r="AK16" s="29">
        <f t="shared" si="3"/>
        <v>0.96</v>
      </c>
      <c r="AL16" s="21"/>
      <c r="AM16" s="34">
        <f t="shared" si="8"/>
        <v>0</v>
      </c>
      <c r="AN16" s="21"/>
      <c r="AO16" s="21"/>
      <c r="AP16" s="34">
        <f t="shared" si="4"/>
        <v>0.96</v>
      </c>
      <c r="AQ16" s="34"/>
      <c r="AR16" s="34">
        <f t="shared" si="9"/>
        <v>0</v>
      </c>
      <c r="AS16" s="21"/>
    </row>
    <row r="17" spans="1:45" s="30" customFormat="1" ht="249">
      <c r="A17" s="22">
        <v>4</v>
      </c>
      <c r="B17" s="21" t="s">
        <v>46</v>
      </c>
      <c r="C17" s="21" t="s">
        <v>63</v>
      </c>
      <c r="D17" s="26" t="s">
        <v>84</v>
      </c>
      <c r="E17" s="21" t="s">
        <v>85</v>
      </c>
      <c r="F17" s="21" t="s">
        <v>50</v>
      </c>
      <c r="G17" s="21" t="s">
        <v>86</v>
      </c>
      <c r="H17" s="21" t="s">
        <v>87</v>
      </c>
      <c r="I17" s="33" t="s">
        <v>53</v>
      </c>
      <c r="J17" s="21" t="s">
        <v>54</v>
      </c>
      <c r="K17" s="21" t="s">
        <v>55</v>
      </c>
      <c r="L17" s="33">
        <v>0.1</v>
      </c>
      <c r="M17" s="33">
        <v>0.25</v>
      </c>
      <c r="N17" s="34">
        <v>0.35</v>
      </c>
      <c r="O17" s="34">
        <v>0.52</v>
      </c>
      <c r="P17" s="33">
        <v>0.52</v>
      </c>
      <c r="Q17" s="21" t="s">
        <v>68</v>
      </c>
      <c r="R17" s="21" t="s">
        <v>69</v>
      </c>
      <c r="S17" s="21" t="s">
        <v>70</v>
      </c>
      <c r="T17" s="21" t="s">
        <v>59</v>
      </c>
      <c r="U17" s="21" t="s">
        <v>60</v>
      </c>
      <c r="V17" s="34">
        <f t="shared" si="0"/>
        <v>0.1</v>
      </c>
      <c r="W17" s="32">
        <v>1.95E-2</v>
      </c>
      <c r="X17" s="34">
        <f>IF(W17/V17&gt;100%,100%,W17/V17)</f>
        <v>0.19499999999999998</v>
      </c>
      <c r="Y17" s="21" t="s">
        <v>88</v>
      </c>
      <c r="Z17" s="21" t="s">
        <v>83</v>
      </c>
      <c r="AA17" s="29">
        <f t="shared" si="1"/>
        <v>0.25</v>
      </c>
      <c r="AB17" s="21"/>
      <c r="AC17" s="21">
        <f t="shared" si="6"/>
        <v>0</v>
      </c>
      <c r="AD17" s="21"/>
      <c r="AE17" s="21"/>
      <c r="AF17" s="29">
        <f t="shared" si="2"/>
        <v>0.35</v>
      </c>
      <c r="AG17" s="21"/>
      <c r="AH17" s="21">
        <f t="shared" si="7"/>
        <v>0</v>
      </c>
      <c r="AI17" s="21"/>
      <c r="AJ17" s="21"/>
      <c r="AK17" s="29">
        <f t="shared" si="3"/>
        <v>0.52</v>
      </c>
      <c r="AL17" s="21"/>
      <c r="AM17" s="34">
        <f t="shared" si="8"/>
        <v>0</v>
      </c>
      <c r="AN17" s="21"/>
      <c r="AO17" s="21"/>
      <c r="AP17" s="34">
        <f t="shared" si="4"/>
        <v>0.52</v>
      </c>
      <c r="AQ17" s="34"/>
      <c r="AR17" s="34">
        <f t="shared" si="9"/>
        <v>0</v>
      </c>
      <c r="AS17" s="21"/>
    </row>
    <row r="18" spans="1:45" s="30" customFormat="1" ht="265.5">
      <c r="A18" s="22">
        <v>4</v>
      </c>
      <c r="B18" s="21" t="s">
        <v>46</v>
      </c>
      <c r="C18" s="21" t="s">
        <v>63</v>
      </c>
      <c r="D18" s="26" t="s">
        <v>89</v>
      </c>
      <c r="E18" s="21" t="s">
        <v>90</v>
      </c>
      <c r="F18" s="21" t="s">
        <v>91</v>
      </c>
      <c r="G18" s="21" t="s">
        <v>92</v>
      </c>
      <c r="H18" s="21" t="s">
        <v>93</v>
      </c>
      <c r="I18" s="21" t="s">
        <v>53</v>
      </c>
      <c r="J18" s="21" t="s">
        <v>94</v>
      </c>
      <c r="K18" s="21" t="s">
        <v>55</v>
      </c>
      <c r="L18" s="33">
        <v>1</v>
      </c>
      <c r="M18" s="33">
        <v>1</v>
      </c>
      <c r="N18" s="33">
        <v>1</v>
      </c>
      <c r="O18" s="33">
        <v>1</v>
      </c>
      <c r="P18" s="33">
        <v>1</v>
      </c>
      <c r="Q18" s="21" t="s">
        <v>68</v>
      </c>
      <c r="R18" s="21" t="s">
        <v>95</v>
      </c>
      <c r="S18" s="21" t="s">
        <v>96</v>
      </c>
      <c r="T18" s="21" t="s">
        <v>59</v>
      </c>
      <c r="U18" s="21" t="s">
        <v>60</v>
      </c>
      <c r="V18" s="34">
        <f>L18</f>
        <v>1</v>
      </c>
      <c r="W18" s="34">
        <v>1</v>
      </c>
      <c r="X18" s="34">
        <f t="shared" si="5"/>
        <v>1</v>
      </c>
      <c r="Y18" s="21" t="s">
        <v>97</v>
      </c>
      <c r="Z18" s="21" t="s">
        <v>98</v>
      </c>
      <c r="AA18" s="29">
        <f t="shared" si="1"/>
        <v>1</v>
      </c>
      <c r="AB18" s="21"/>
      <c r="AC18" s="21">
        <f t="shared" si="6"/>
        <v>0</v>
      </c>
      <c r="AD18" s="21"/>
      <c r="AE18" s="21"/>
      <c r="AF18" s="29">
        <f t="shared" si="2"/>
        <v>1</v>
      </c>
      <c r="AG18" s="21"/>
      <c r="AH18" s="21">
        <f t="shared" si="7"/>
        <v>0</v>
      </c>
      <c r="AI18" s="21"/>
      <c r="AJ18" s="21"/>
      <c r="AK18" s="29">
        <f t="shared" si="3"/>
        <v>1</v>
      </c>
      <c r="AL18" s="21"/>
      <c r="AM18" s="34">
        <f t="shared" si="8"/>
        <v>0</v>
      </c>
      <c r="AN18" s="21"/>
      <c r="AO18" s="21"/>
      <c r="AP18" s="34">
        <f t="shared" si="4"/>
        <v>1</v>
      </c>
      <c r="AQ18" s="34">
        <f>AVERAGE(W18,AB18,AG18,AL18)</f>
        <v>1</v>
      </c>
      <c r="AR18" s="34">
        <f t="shared" si="9"/>
        <v>1</v>
      </c>
      <c r="AS18" s="21"/>
    </row>
    <row r="19" spans="1:45" s="30" customFormat="1" ht="299.25">
      <c r="A19" s="22">
        <v>4</v>
      </c>
      <c r="B19" s="21" t="s">
        <v>46</v>
      </c>
      <c r="C19" s="21" t="s">
        <v>63</v>
      </c>
      <c r="D19" s="26" t="s">
        <v>99</v>
      </c>
      <c r="E19" s="21" t="s">
        <v>100</v>
      </c>
      <c r="F19" s="21" t="s">
        <v>91</v>
      </c>
      <c r="G19" s="21" t="s">
        <v>101</v>
      </c>
      <c r="H19" s="21" t="s">
        <v>102</v>
      </c>
      <c r="I19" s="21" t="s">
        <v>53</v>
      </c>
      <c r="J19" s="21" t="s">
        <v>94</v>
      </c>
      <c r="K19" s="21" t="s">
        <v>55</v>
      </c>
      <c r="L19" s="33">
        <v>1</v>
      </c>
      <c r="M19" s="33">
        <v>1</v>
      </c>
      <c r="N19" s="33">
        <v>1</v>
      </c>
      <c r="O19" s="33">
        <v>1</v>
      </c>
      <c r="P19" s="33">
        <v>1</v>
      </c>
      <c r="Q19" s="21" t="s">
        <v>68</v>
      </c>
      <c r="R19" s="21" t="s">
        <v>95</v>
      </c>
      <c r="S19" s="21" t="s">
        <v>103</v>
      </c>
      <c r="T19" s="21" t="s">
        <v>59</v>
      </c>
      <c r="U19" s="21" t="s">
        <v>60</v>
      </c>
      <c r="V19" s="34">
        <f t="shared" si="0"/>
        <v>1</v>
      </c>
      <c r="W19" s="33">
        <v>0.75</v>
      </c>
      <c r="X19" s="34">
        <f t="shared" si="5"/>
        <v>0.75</v>
      </c>
      <c r="Y19" s="21" t="s">
        <v>104</v>
      </c>
      <c r="Z19" s="21" t="s">
        <v>105</v>
      </c>
      <c r="AA19" s="29">
        <f t="shared" si="1"/>
        <v>1</v>
      </c>
      <c r="AB19" s="21"/>
      <c r="AC19" s="21">
        <f t="shared" si="6"/>
        <v>0</v>
      </c>
      <c r="AD19" s="21"/>
      <c r="AE19" s="21"/>
      <c r="AF19" s="29">
        <f t="shared" si="2"/>
        <v>1</v>
      </c>
      <c r="AG19" s="21"/>
      <c r="AH19" s="21">
        <f t="shared" si="7"/>
        <v>0</v>
      </c>
      <c r="AI19" s="21"/>
      <c r="AJ19" s="21"/>
      <c r="AK19" s="29">
        <f t="shared" si="3"/>
        <v>1</v>
      </c>
      <c r="AL19" s="21"/>
      <c r="AM19" s="34">
        <f t="shared" si="8"/>
        <v>0</v>
      </c>
      <c r="AN19" s="21"/>
      <c r="AO19" s="21"/>
      <c r="AP19" s="34">
        <f t="shared" si="4"/>
        <v>1</v>
      </c>
      <c r="AQ19" s="34"/>
      <c r="AR19" s="34">
        <f t="shared" si="9"/>
        <v>0</v>
      </c>
      <c r="AS19" s="21"/>
    </row>
    <row r="20" spans="1:45" s="30" customFormat="1" ht="150">
      <c r="A20" s="22">
        <v>4</v>
      </c>
      <c r="B20" s="21" t="s">
        <v>46</v>
      </c>
      <c r="C20" s="21" t="s">
        <v>63</v>
      </c>
      <c r="D20" s="26" t="s">
        <v>106</v>
      </c>
      <c r="E20" s="21" t="s">
        <v>107</v>
      </c>
      <c r="F20" s="21" t="s">
        <v>91</v>
      </c>
      <c r="G20" s="21" t="s">
        <v>108</v>
      </c>
      <c r="H20" s="21" t="s">
        <v>109</v>
      </c>
      <c r="I20" s="21" t="s">
        <v>53</v>
      </c>
      <c r="J20" s="21" t="s">
        <v>94</v>
      </c>
      <c r="K20" s="21" t="s">
        <v>55</v>
      </c>
      <c r="L20" s="33">
        <v>0.9</v>
      </c>
      <c r="M20" s="33">
        <v>0.9</v>
      </c>
      <c r="N20" s="33">
        <v>0.9</v>
      </c>
      <c r="O20" s="33">
        <v>0.9</v>
      </c>
      <c r="P20" s="33">
        <v>0.9</v>
      </c>
      <c r="Q20" s="21" t="s">
        <v>68</v>
      </c>
      <c r="R20" s="21" t="s">
        <v>110</v>
      </c>
      <c r="S20" s="21" t="s">
        <v>103</v>
      </c>
      <c r="T20" s="21" t="s">
        <v>59</v>
      </c>
      <c r="U20" s="21" t="s">
        <v>111</v>
      </c>
      <c r="V20" s="34">
        <f t="shared" si="0"/>
        <v>0.9</v>
      </c>
      <c r="W20" s="33">
        <v>0.9</v>
      </c>
      <c r="X20" s="34">
        <f t="shared" si="5"/>
        <v>1</v>
      </c>
      <c r="Y20" s="21" t="s">
        <v>112</v>
      </c>
      <c r="Z20" s="21" t="s">
        <v>113</v>
      </c>
      <c r="AA20" s="29">
        <f t="shared" si="1"/>
        <v>0.9</v>
      </c>
      <c r="AB20" s="21"/>
      <c r="AC20" s="21">
        <f t="shared" si="6"/>
        <v>0</v>
      </c>
      <c r="AD20" s="21"/>
      <c r="AE20" s="21"/>
      <c r="AF20" s="29">
        <f t="shared" si="2"/>
        <v>0.9</v>
      </c>
      <c r="AG20" s="21"/>
      <c r="AH20" s="21">
        <f t="shared" si="7"/>
        <v>0</v>
      </c>
      <c r="AI20" s="21"/>
      <c r="AJ20" s="21"/>
      <c r="AK20" s="29">
        <f t="shared" si="3"/>
        <v>0.9</v>
      </c>
      <c r="AL20" s="21"/>
      <c r="AM20" s="34">
        <f t="shared" si="8"/>
        <v>0</v>
      </c>
      <c r="AN20" s="21"/>
      <c r="AO20" s="21"/>
      <c r="AP20" s="34">
        <f t="shared" si="4"/>
        <v>0.9</v>
      </c>
      <c r="AQ20" s="34"/>
      <c r="AR20" s="34">
        <f t="shared" si="9"/>
        <v>0</v>
      </c>
      <c r="AS20" s="21"/>
    </row>
    <row r="21" spans="1:45" s="30" customFormat="1" ht="99.75">
      <c r="A21" s="22">
        <v>4</v>
      </c>
      <c r="B21" s="21" t="s">
        <v>46</v>
      </c>
      <c r="C21" s="21" t="s">
        <v>63</v>
      </c>
      <c r="D21" s="26" t="s">
        <v>114</v>
      </c>
      <c r="E21" s="21" t="s">
        <v>115</v>
      </c>
      <c r="F21" s="21" t="s">
        <v>91</v>
      </c>
      <c r="G21" s="21" t="s">
        <v>108</v>
      </c>
      <c r="H21" s="21" t="s">
        <v>116</v>
      </c>
      <c r="I21" s="21" t="s">
        <v>53</v>
      </c>
      <c r="J21" s="21" t="s">
        <v>54</v>
      </c>
      <c r="K21" s="21" t="s">
        <v>55</v>
      </c>
      <c r="L21" s="33">
        <v>0</v>
      </c>
      <c r="M21" s="33">
        <v>0</v>
      </c>
      <c r="N21" s="33">
        <v>0</v>
      </c>
      <c r="O21" s="33">
        <v>1</v>
      </c>
      <c r="P21" s="33">
        <v>1</v>
      </c>
      <c r="Q21" s="21" t="s">
        <v>68</v>
      </c>
      <c r="R21" s="35" t="s">
        <v>110</v>
      </c>
      <c r="S21" s="35" t="s">
        <v>103</v>
      </c>
      <c r="T21" s="35" t="s">
        <v>59</v>
      </c>
      <c r="U21" s="35" t="s">
        <v>111</v>
      </c>
      <c r="V21" s="34">
        <f t="shared" si="0"/>
        <v>0</v>
      </c>
      <c r="W21" s="33">
        <v>0</v>
      </c>
      <c r="X21" s="34" t="e">
        <f t="shared" si="5"/>
        <v>#DIV/0!</v>
      </c>
      <c r="Y21" s="21" t="s">
        <v>117</v>
      </c>
      <c r="Z21" s="21" t="s">
        <v>117</v>
      </c>
      <c r="AA21" s="29">
        <f t="shared" si="1"/>
        <v>0</v>
      </c>
      <c r="AB21" s="21"/>
      <c r="AC21" s="21" t="e">
        <f t="shared" si="6"/>
        <v>#DIV/0!</v>
      </c>
      <c r="AD21" s="21"/>
      <c r="AE21" s="21"/>
      <c r="AF21" s="29">
        <f t="shared" si="2"/>
        <v>0</v>
      </c>
      <c r="AG21" s="21"/>
      <c r="AH21" s="21" t="e">
        <f t="shared" si="7"/>
        <v>#DIV/0!</v>
      </c>
      <c r="AI21" s="21"/>
      <c r="AJ21" s="21"/>
      <c r="AK21" s="29">
        <f t="shared" si="3"/>
        <v>1</v>
      </c>
      <c r="AL21" s="21"/>
      <c r="AM21" s="34">
        <f t="shared" si="8"/>
        <v>0</v>
      </c>
      <c r="AN21" s="21"/>
      <c r="AO21" s="21"/>
      <c r="AP21" s="34">
        <f t="shared" si="4"/>
        <v>1</v>
      </c>
      <c r="AQ21" s="34"/>
      <c r="AR21" s="34">
        <f t="shared" si="9"/>
        <v>0</v>
      </c>
      <c r="AS21" s="21"/>
    </row>
    <row r="22" spans="1:45" s="30" customFormat="1" ht="99.75">
      <c r="A22" s="22">
        <v>4</v>
      </c>
      <c r="B22" s="21" t="s">
        <v>46</v>
      </c>
      <c r="C22" s="21" t="s">
        <v>118</v>
      </c>
      <c r="D22" s="26" t="s">
        <v>119</v>
      </c>
      <c r="E22" s="21" t="s">
        <v>120</v>
      </c>
      <c r="F22" s="21" t="s">
        <v>91</v>
      </c>
      <c r="G22" s="21" t="s">
        <v>121</v>
      </c>
      <c r="H22" s="21" t="s">
        <v>122</v>
      </c>
      <c r="I22" s="21" t="s">
        <v>53</v>
      </c>
      <c r="J22" s="21" t="s">
        <v>123</v>
      </c>
      <c r="K22" s="21" t="s">
        <v>124</v>
      </c>
      <c r="L22" s="21">
        <v>5760</v>
      </c>
      <c r="M22" s="21">
        <v>5760</v>
      </c>
      <c r="N22" s="21">
        <v>5760</v>
      </c>
      <c r="O22" s="21">
        <v>5760</v>
      </c>
      <c r="P22" s="21">
        <f t="shared" ref="P22:P29" si="10">SUM(L22:O22)</f>
        <v>23040</v>
      </c>
      <c r="Q22" s="21" t="s">
        <v>68</v>
      </c>
      <c r="R22" s="21" t="s">
        <v>125</v>
      </c>
      <c r="S22" s="21" t="s">
        <v>126</v>
      </c>
      <c r="T22" s="21" t="s">
        <v>127</v>
      </c>
      <c r="U22" s="21" t="s">
        <v>128</v>
      </c>
      <c r="V22" s="29">
        <f t="shared" si="0"/>
        <v>5760</v>
      </c>
      <c r="W22" s="73">
        <v>15609</v>
      </c>
      <c r="X22" s="34">
        <f t="shared" si="5"/>
        <v>1</v>
      </c>
      <c r="Y22" s="21" t="s">
        <v>129</v>
      </c>
      <c r="Z22" s="21" t="s">
        <v>130</v>
      </c>
      <c r="AA22" s="29">
        <f t="shared" si="1"/>
        <v>5760</v>
      </c>
      <c r="AB22" s="21"/>
      <c r="AC22" s="21">
        <f t="shared" si="6"/>
        <v>0</v>
      </c>
      <c r="AD22" s="21"/>
      <c r="AE22" s="21"/>
      <c r="AF22" s="29">
        <f t="shared" si="2"/>
        <v>5760</v>
      </c>
      <c r="AG22" s="21"/>
      <c r="AH22" s="21">
        <f t="shared" si="7"/>
        <v>0</v>
      </c>
      <c r="AI22" s="21"/>
      <c r="AJ22" s="21"/>
      <c r="AK22" s="29">
        <f t="shared" si="3"/>
        <v>5760</v>
      </c>
      <c r="AL22" s="21"/>
      <c r="AM22" s="34">
        <f t="shared" si="8"/>
        <v>0</v>
      </c>
      <c r="AN22" s="21"/>
      <c r="AO22" s="21"/>
      <c r="AP22" s="21">
        <f t="shared" si="4"/>
        <v>23040</v>
      </c>
      <c r="AQ22" s="34">
        <f>SUM(W22,AB22,AG22,AL22)</f>
        <v>15609</v>
      </c>
      <c r="AR22" s="34">
        <f t="shared" si="9"/>
        <v>0.67747395833333335</v>
      </c>
      <c r="AS22" s="21"/>
    </row>
    <row r="23" spans="1:45" s="30" customFormat="1" ht="99.75">
      <c r="A23" s="22">
        <v>4</v>
      </c>
      <c r="B23" s="21" t="s">
        <v>46</v>
      </c>
      <c r="C23" s="21" t="s">
        <v>118</v>
      </c>
      <c r="D23" s="26" t="s">
        <v>131</v>
      </c>
      <c r="E23" s="21" t="s">
        <v>132</v>
      </c>
      <c r="F23" s="21" t="s">
        <v>50</v>
      </c>
      <c r="G23" s="21" t="s">
        <v>133</v>
      </c>
      <c r="H23" s="21" t="s">
        <v>134</v>
      </c>
      <c r="I23" s="21" t="s">
        <v>53</v>
      </c>
      <c r="J23" s="21" t="s">
        <v>123</v>
      </c>
      <c r="K23" s="21" t="s">
        <v>135</v>
      </c>
      <c r="L23" s="41">
        <v>1440</v>
      </c>
      <c r="M23" s="41">
        <v>1440</v>
      </c>
      <c r="N23" s="41">
        <v>1440</v>
      </c>
      <c r="O23" s="41">
        <v>1440</v>
      </c>
      <c r="P23" s="21">
        <f t="shared" si="10"/>
        <v>5760</v>
      </c>
      <c r="Q23" s="21" t="s">
        <v>68</v>
      </c>
      <c r="R23" s="21" t="s">
        <v>136</v>
      </c>
      <c r="S23" s="21" t="s">
        <v>126</v>
      </c>
      <c r="T23" s="21" t="s">
        <v>127</v>
      </c>
      <c r="U23" s="21" t="s">
        <v>128</v>
      </c>
      <c r="V23" s="29">
        <f t="shared" si="0"/>
        <v>1440</v>
      </c>
      <c r="W23" s="73">
        <v>2216</v>
      </c>
      <c r="X23" s="34">
        <f t="shared" si="5"/>
        <v>1</v>
      </c>
      <c r="Y23" s="21" t="s">
        <v>137</v>
      </c>
      <c r="Z23" s="21" t="s">
        <v>130</v>
      </c>
      <c r="AA23" s="29">
        <f t="shared" si="1"/>
        <v>1440</v>
      </c>
      <c r="AB23" s="21"/>
      <c r="AC23" s="21">
        <f t="shared" si="6"/>
        <v>0</v>
      </c>
      <c r="AD23" s="21"/>
      <c r="AE23" s="21"/>
      <c r="AF23" s="29">
        <f t="shared" si="2"/>
        <v>1440</v>
      </c>
      <c r="AG23" s="21"/>
      <c r="AH23" s="21">
        <f t="shared" si="7"/>
        <v>0</v>
      </c>
      <c r="AI23" s="21"/>
      <c r="AJ23" s="21"/>
      <c r="AK23" s="29">
        <f t="shared" si="3"/>
        <v>1440</v>
      </c>
      <c r="AL23" s="21"/>
      <c r="AM23" s="34">
        <f t="shared" si="8"/>
        <v>0</v>
      </c>
      <c r="AN23" s="21"/>
      <c r="AO23" s="21"/>
      <c r="AP23" s="21">
        <f t="shared" si="4"/>
        <v>5760</v>
      </c>
      <c r="AQ23" s="34">
        <f t="shared" ref="AQ23:AQ29" si="11">SUM(W23,AB23,AG23,AL23)</f>
        <v>2216</v>
      </c>
      <c r="AR23" s="34">
        <f t="shared" si="9"/>
        <v>0.38472222222222224</v>
      </c>
      <c r="AS23" s="21"/>
    </row>
    <row r="24" spans="1:45" s="30" customFormat="1" ht="99.75">
      <c r="A24" s="22">
        <v>4</v>
      </c>
      <c r="B24" s="21" t="s">
        <v>46</v>
      </c>
      <c r="C24" s="21" t="s">
        <v>118</v>
      </c>
      <c r="D24" s="26" t="s">
        <v>138</v>
      </c>
      <c r="E24" s="21" t="s">
        <v>139</v>
      </c>
      <c r="F24" s="21" t="s">
        <v>50</v>
      </c>
      <c r="G24" s="21" t="s">
        <v>140</v>
      </c>
      <c r="H24" s="21" t="s">
        <v>141</v>
      </c>
      <c r="I24" s="21" t="s">
        <v>53</v>
      </c>
      <c r="J24" s="21" t="s">
        <v>123</v>
      </c>
      <c r="K24" s="21" t="s">
        <v>142</v>
      </c>
      <c r="L24" s="41">
        <v>21</v>
      </c>
      <c r="M24" s="41">
        <v>36</v>
      </c>
      <c r="N24" s="41">
        <v>51</v>
      </c>
      <c r="O24" s="41">
        <v>39</v>
      </c>
      <c r="P24" s="21">
        <f t="shared" si="10"/>
        <v>147</v>
      </c>
      <c r="Q24" s="21" t="s">
        <v>68</v>
      </c>
      <c r="R24" s="21" t="s">
        <v>143</v>
      </c>
      <c r="S24" s="21" t="s">
        <v>144</v>
      </c>
      <c r="T24" s="21" t="s">
        <v>127</v>
      </c>
      <c r="U24" s="21" t="s">
        <v>128</v>
      </c>
      <c r="V24" s="29">
        <f t="shared" si="0"/>
        <v>21</v>
      </c>
      <c r="W24" s="21">
        <v>30</v>
      </c>
      <c r="X24" s="34">
        <f t="shared" si="5"/>
        <v>1</v>
      </c>
      <c r="Y24" s="21" t="s">
        <v>145</v>
      </c>
      <c r="Z24" s="21" t="s">
        <v>146</v>
      </c>
      <c r="AA24" s="29">
        <f t="shared" si="1"/>
        <v>36</v>
      </c>
      <c r="AB24" s="21"/>
      <c r="AC24" s="21">
        <f t="shared" si="6"/>
        <v>0</v>
      </c>
      <c r="AD24" s="21"/>
      <c r="AE24" s="21"/>
      <c r="AF24" s="29">
        <f t="shared" si="2"/>
        <v>51</v>
      </c>
      <c r="AG24" s="21"/>
      <c r="AH24" s="21">
        <f t="shared" si="7"/>
        <v>0</v>
      </c>
      <c r="AI24" s="21"/>
      <c r="AJ24" s="21"/>
      <c r="AK24" s="29">
        <f t="shared" si="3"/>
        <v>39</v>
      </c>
      <c r="AL24" s="21"/>
      <c r="AM24" s="34">
        <f t="shared" si="8"/>
        <v>0</v>
      </c>
      <c r="AN24" s="21"/>
      <c r="AO24" s="21"/>
      <c r="AP24" s="21">
        <f t="shared" si="4"/>
        <v>147</v>
      </c>
      <c r="AQ24" s="34">
        <f t="shared" si="11"/>
        <v>30</v>
      </c>
      <c r="AR24" s="34">
        <f t="shared" si="9"/>
        <v>0.20408163265306123</v>
      </c>
      <c r="AS24" s="21"/>
    </row>
    <row r="25" spans="1:45" s="30" customFormat="1" ht="99.75">
      <c r="A25" s="22">
        <v>4</v>
      </c>
      <c r="B25" s="21" t="s">
        <v>46</v>
      </c>
      <c r="C25" s="21" t="s">
        <v>118</v>
      </c>
      <c r="D25" s="26" t="s">
        <v>147</v>
      </c>
      <c r="E25" s="21" t="s">
        <v>148</v>
      </c>
      <c r="F25" s="21" t="s">
        <v>91</v>
      </c>
      <c r="G25" s="21" t="s">
        <v>149</v>
      </c>
      <c r="H25" s="21" t="s">
        <v>150</v>
      </c>
      <c r="I25" s="21" t="s">
        <v>53</v>
      </c>
      <c r="J25" s="21" t="s">
        <v>123</v>
      </c>
      <c r="K25" s="21" t="s">
        <v>151</v>
      </c>
      <c r="L25" s="21">
        <v>9</v>
      </c>
      <c r="M25" s="21">
        <v>12</v>
      </c>
      <c r="N25" s="21">
        <v>18</v>
      </c>
      <c r="O25" s="21">
        <v>12</v>
      </c>
      <c r="P25" s="21">
        <f t="shared" si="10"/>
        <v>51</v>
      </c>
      <c r="Q25" s="21" t="s">
        <v>68</v>
      </c>
      <c r="R25" s="21" t="s">
        <v>143</v>
      </c>
      <c r="S25" s="21" t="s">
        <v>144</v>
      </c>
      <c r="T25" s="21" t="s">
        <v>127</v>
      </c>
      <c r="U25" s="21" t="s">
        <v>128</v>
      </c>
      <c r="V25" s="29">
        <f t="shared" si="0"/>
        <v>9</v>
      </c>
      <c r="W25" s="21">
        <v>12</v>
      </c>
      <c r="X25" s="34">
        <f t="shared" si="5"/>
        <v>1</v>
      </c>
      <c r="Y25" s="21" t="s">
        <v>152</v>
      </c>
      <c r="Z25" s="21" t="s">
        <v>146</v>
      </c>
      <c r="AA25" s="29">
        <f t="shared" si="1"/>
        <v>12</v>
      </c>
      <c r="AB25" s="21"/>
      <c r="AC25" s="21">
        <f t="shared" si="6"/>
        <v>0</v>
      </c>
      <c r="AD25" s="21"/>
      <c r="AE25" s="21"/>
      <c r="AF25" s="29">
        <f t="shared" si="2"/>
        <v>18</v>
      </c>
      <c r="AG25" s="21"/>
      <c r="AH25" s="21">
        <f t="shared" si="7"/>
        <v>0</v>
      </c>
      <c r="AI25" s="21"/>
      <c r="AJ25" s="21"/>
      <c r="AK25" s="29">
        <f t="shared" si="3"/>
        <v>12</v>
      </c>
      <c r="AL25" s="21"/>
      <c r="AM25" s="34">
        <f t="shared" si="8"/>
        <v>0</v>
      </c>
      <c r="AN25" s="21"/>
      <c r="AO25" s="21"/>
      <c r="AP25" s="21">
        <f t="shared" si="4"/>
        <v>51</v>
      </c>
      <c r="AQ25" s="34">
        <f t="shared" si="11"/>
        <v>12</v>
      </c>
      <c r="AR25" s="34">
        <f t="shared" si="9"/>
        <v>0.23529411764705882</v>
      </c>
      <c r="AS25" s="21"/>
    </row>
    <row r="26" spans="1:45" s="30" customFormat="1" ht="150">
      <c r="A26" s="22">
        <v>4</v>
      </c>
      <c r="B26" s="21" t="s">
        <v>46</v>
      </c>
      <c r="C26" s="21" t="s">
        <v>118</v>
      </c>
      <c r="D26" s="26" t="s">
        <v>153</v>
      </c>
      <c r="E26" s="21" t="s">
        <v>154</v>
      </c>
      <c r="F26" s="21" t="s">
        <v>91</v>
      </c>
      <c r="G26" s="21" t="s">
        <v>155</v>
      </c>
      <c r="H26" s="21" t="s">
        <v>156</v>
      </c>
      <c r="I26" s="21" t="s">
        <v>53</v>
      </c>
      <c r="J26" s="21" t="s">
        <v>123</v>
      </c>
      <c r="K26" s="21" t="s">
        <v>157</v>
      </c>
      <c r="L26" s="21">
        <v>36</v>
      </c>
      <c r="M26" s="21">
        <v>89</v>
      </c>
      <c r="N26" s="21">
        <v>89</v>
      </c>
      <c r="O26" s="21">
        <v>60</v>
      </c>
      <c r="P26" s="21">
        <f t="shared" si="10"/>
        <v>274</v>
      </c>
      <c r="Q26" s="21" t="s">
        <v>68</v>
      </c>
      <c r="R26" s="21" t="s">
        <v>158</v>
      </c>
      <c r="S26" s="21" t="s">
        <v>159</v>
      </c>
      <c r="T26" s="21" t="s">
        <v>127</v>
      </c>
      <c r="U26" s="21" t="s">
        <v>128</v>
      </c>
      <c r="V26" s="29">
        <f t="shared" si="0"/>
        <v>36</v>
      </c>
      <c r="W26" s="21">
        <v>36</v>
      </c>
      <c r="X26" s="34">
        <f t="shared" si="5"/>
        <v>1</v>
      </c>
      <c r="Y26" s="21" t="s">
        <v>160</v>
      </c>
      <c r="Z26" s="21" t="s">
        <v>161</v>
      </c>
      <c r="AA26" s="29">
        <f t="shared" si="1"/>
        <v>89</v>
      </c>
      <c r="AB26" s="21"/>
      <c r="AC26" s="21">
        <f t="shared" si="6"/>
        <v>0</v>
      </c>
      <c r="AD26" s="21"/>
      <c r="AE26" s="21"/>
      <c r="AF26" s="29">
        <f t="shared" si="2"/>
        <v>89</v>
      </c>
      <c r="AG26" s="21"/>
      <c r="AH26" s="21">
        <f t="shared" si="7"/>
        <v>0</v>
      </c>
      <c r="AI26" s="21"/>
      <c r="AJ26" s="21"/>
      <c r="AK26" s="29">
        <f t="shared" si="3"/>
        <v>60</v>
      </c>
      <c r="AL26" s="21"/>
      <c r="AM26" s="34">
        <f t="shared" si="8"/>
        <v>0</v>
      </c>
      <c r="AN26" s="21"/>
      <c r="AO26" s="21"/>
      <c r="AP26" s="21">
        <f t="shared" si="4"/>
        <v>274</v>
      </c>
      <c r="AQ26" s="34">
        <f t="shared" si="11"/>
        <v>36</v>
      </c>
      <c r="AR26" s="34">
        <f t="shared" si="9"/>
        <v>0.13138686131386862</v>
      </c>
      <c r="AS26" s="21"/>
    </row>
    <row r="27" spans="1:45" s="30" customFormat="1" ht="150">
      <c r="A27" s="22">
        <v>4</v>
      </c>
      <c r="B27" s="21" t="s">
        <v>46</v>
      </c>
      <c r="C27" s="21" t="s">
        <v>118</v>
      </c>
      <c r="D27" s="26" t="s">
        <v>162</v>
      </c>
      <c r="E27" s="21" t="s">
        <v>163</v>
      </c>
      <c r="F27" s="21" t="s">
        <v>91</v>
      </c>
      <c r="G27" s="21" t="s">
        <v>164</v>
      </c>
      <c r="H27" s="21" t="s">
        <v>165</v>
      </c>
      <c r="I27" s="21" t="s">
        <v>53</v>
      </c>
      <c r="J27" s="21" t="s">
        <v>123</v>
      </c>
      <c r="K27" s="21" t="s">
        <v>157</v>
      </c>
      <c r="L27" s="21">
        <v>75</v>
      </c>
      <c r="M27" s="21">
        <v>90</v>
      </c>
      <c r="N27" s="21">
        <v>90</v>
      </c>
      <c r="O27" s="21">
        <v>75</v>
      </c>
      <c r="P27" s="21">
        <f t="shared" si="10"/>
        <v>330</v>
      </c>
      <c r="Q27" s="21" t="s">
        <v>68</v>
      </c>
      <c r="R27" s="21" t="s">
        <v>166</v>
      </c>
      <c r="S27" s="21" t="s">
        <v>159</v>
      </c>
      <c r="T27" s="21" t="s">
        <v>127</v>
      </c>
      <c r="U27" s="21" t="s">
        <v>128</v>
      </c>
      <c r="V27" s="29">
        <f t="shared" si="0"/>
        <v>75</v>
      </c>
      <c r="W27" s="21">
        <v>118</v>
      </c>
      <c r="X27" s="34">
        <f t="shared" si="5"/>
        <v>1</v>
      </c>
      <c r="Y27" s="21" t="s">
        <v>167</v>
      </c>
      <c r="Z27" s="21" t="s">
        <v>168</v>
      </c>
      <c r="AA27" s="29">
        <f t="shared" si="1"/>
        <v>90</v>
      </c>
      <c r="AB27" s="21"/>
      <c r="AC27" s="21">
        <f t="shared" si="6"/>
        <v>0</v>
      </c>
      <c r="AD27" s="21"/>
      <c r="AE27" s="21"/>
      <c r="AF27" s="29">
        <f t="shared" si="2"/>
        <v>90</v>
      </c>
      <c r="AG27" s="21"/>
      <c r="AH27" s="21">
        <f t="shared" si="7"/>
        <v>0</v>
      </c>
      <c r="AI27" s="21"/>
      <c r="AJ27" s="21"/>
      <c r="AK27" s="29">
        <f t="shared" si="3"/>
        <v>75</v>
      </c>
      <c r="AL27" s="21"/>
      <c r="AM27" s="34">
        <f t="shared" si="8"/>
        <v>0</v>
      </c>
      <c r="AN27" s="21"/>
      <c r="AO27" s="21"/>
      <c r="AP27" s="21">
        <f t="shared" si="4"/>
        <v>330</v>
      </c>
      <c r="AQ27" s="34">
        <f t="shared" si="11"/>
        <v>118</v>
      </c>
      <c r="AR27" s="34">
        <f t="shared" si="9"/>
        <v>0.3575757575757576</v>
      </c>
      <c r="AS27" s="21"/>
    </row>
    <row r="28" spans="1:45" s="30" customFormat="1" ht="133.5">
      <c r="A28" s="22">
        <v>4</v>
      </c>
      <c r="B28" s="21" t="s">
        <v>46</v>
      </c>
      <c r="C28" s="21" t="s">
        <v>118</v>
      </c>
      <c r="D28" s="26" t="s">
        <v>169</v>
      </c>
      <c r="E28" s="21" t="s">
        <v>170</v>
      </c>
      <c r="F28" s="21" t="s">
        <v>91</v>
      </c>
      <c r="G28" s="21" t="s">
        <v>171</v>
      </c>
      <c r="H28" s="21" t="s">
        <v>172</v>
      </c>
      <c r="I28" s="21" t="s">
        <v>53</v>
      </c>
      <c r="J28" s="21" t="s">
        <v>123</v>
      </c>
      <c r="K28" s="21" t="s">
        <v>157</v>
      </c>
      <c r="L28" s="21">
        <v>3</v>
      </c>
      <c r="M28" s="21">
        <v>7</v>
      </c>
      <c r="N28" s="21">
        <v>7</v>
      </c>
      <c r="O28" s="21">
        <v>6</v>
      </c>
      <c r="P28" s="21">
        <f t="shared" si="10"/>
        <v>23</v>
      </c>
      <c r="Q28" s="21" t="s">
        <v>68</v>
      </c>
      <c r="R28" s="21" t="s">
        <v>173</v>
      </c>
      <c r="S28" s="21" t="s">
        <v>159</v>
      </c>
      <c r="T28" s="21" t="s">
        <v>127</v>
      </c>
      <c r="U28" s="21" t="s">
        <v>128</v>
      </c>
      <c r="V28" s="29">
        <f t="shared" si="0"/>
        <v>3</v>
      </c>
      <c r="W28" s="21">
        <v>3</v>
      </c>
      <c r="X28" s="34">
        <f t="shared" si="5"/>
        <v>1</v>
      </c>
      <c r="Y28" s="21" t="s">
        <v>174</v>
      </c>
      <c r="Z28" s="21" t="s">
        <v>175</v>
      </c>
      <c r="AA28" s="29">
        <f t="shared" si="1"/>
        <v>7</v>
      </c>
      <c r="AB28" s="21"/>
      <c r="AC28" s="21">
        <f t="shared" si="6"/>
        <v>0</v>
      </c>
      <c r="AD28" s="21"/>
      <c r="AE28" s="21"/>
      <c r="AF28" s="29">
        <f t="shared" si="2"/>
        <v>7</v>
      </c>
      <c r="AG28" s="21"/>
      <c r="AH28" s="21">
        <f t="shared" si="7"/>
        <v>0</v>
      </c>
      <c r="AI28" s="21"/>
      <c r="AJ28" s="21"/>
      <c r="AK28" s="29">
        <f t="shared" si="3"/>
        <v>6</v>
      </c>
      <c r="AL28" s="21"/>
      <c r="AM28" s="34">
        <f t="shared" si="8"/>
        <v>0</v>
      </c>
      <c r="AN28" s="21"/>
      <c r="AO28" s="21"/>
      <c r="AP28" s="21">
        <f t="shared" si="4"/>
        <v>23</v>
      </c>
      <c r="AQ28" s="34">
        <f t="shared" si="11"/>
        <v>3</v>
      </c>
      <c r="AR28" s="34">
        <f t="shared" si="9"/>
        <v>0.13043478260869565</v>
      </c>
      <c r="AS28" s="21"/>
    </row>
    <row r="29" spans="1:45" s="30" customFormat="1" ht="133.5">
      <c r="A29" s="22">
        <v>4</v>
      </c>
      <c r="B29" s="21" t="s">
        <v>46</v>
      </c>
      <c r="C29" s="21" t="s">
        <v>118</v>
      </c>
      <c r="D29" s="26" t="s">
        <v>176</v>
      </c>
      <c r="E29" s="21" t="s">
        <v>177</v>
      </c>
      <c r="F29" s="21" t="s">
        <v>91</v>
      </c>
      <c r="G29" s="21" t="s">
        <v>178</v>
      </c>
      <c r="H29" s="21" t="s">
        <v>179</v>
      </c>
      <c r="I29" s="21" t="s">
        <v>53</v>
      </c>
      <c r="J29" s="21" t="s">
        <v>123</v>
      </c>
      <c r="K29" s="21" t="s">
        <v>157</v>
      </c>
      <c r="L29" s="21">
        <v>12</v>
      </c>
      <c r="M29" s="21">
        <v>25</v>
      </c>
      <c r="N29" s="21">
        <v>25</v>
      </c>
      <c r="O29" s="21">
        <v>26</v>
      </c>
      <c r="P29" s="21">
        <f t="shared" si="10"/>
        <v>88</v>
      </c>
      <c r="Q29" s="21" t="s">
        <v>68</v>
      </c>
      <c r="R29" s="21" t="s">
        <v>180</v>
      </c>
      <c r="S29" s="21" t="s">
        <v>159</v>
      </c>
      <c r="T29" s="21" t="s">
        <v>127</v>
      </c>
      <c r="U29" s="21" t="s">
        <v>128</v>
      </c>
      <c r="V29" s="29">
        <f t="shared" si="0"/>
        <v>12</v>
      </c>
      <c r="W29" s="21">
        <v>31</v>
      </c>
      <c r="X29" s="34">
        <f t="shared" si="5"/>
        <v>1</v>
      </c>
      <c r="Y29" s="21" t="s">
        <v>181</v>
      </c>
      <c r="Z29" s="21" t="s">
        <v>182</v>
      </c>
      <c r="AA29" s="29">
        <f t="shared" si="1"/>
        <v>25</v>
      </c>
      <c r="AB29" s="21"/>
      <c r="AC29" s="21">
        <f t="shared" si="6"/>
        <v>0</v>
      </c>
      <c r="AD29" s="21"/>
      <c r="AE29" s="21"/>
      <c r="AF29" s="29">
        <f t="shared" si="2"/>
        <v>25</v>
      </c>
      <c r="AG29" s="21"/>
      <c r="AH29" s="21">
        <f t="shared" si="7"/>
        <v>0</v>
      </c>
      <c r="AI29" s="21"/>
      <c r="AJ29" s="21"/>
      <c r="AK29" s="29">
        <f t="shared" si="3"/>
        <v>26</v>
      </c>
      <c r="AL29" s="21"/>
      <c r="AM29" s="34">
        <f t="shared" si="8"/>
        <v>0</v>
      </c>
      <c r="AN29" s="21"/>
      <c r="AO29" s="21"/>
      <c r="AP29" s="21">
        <f t="shared" si="4"/>
        <v>88</v>
      </c>
      <c r="AQ29" s="34">
        <f t="shared" si="11"/>
        <v>31</v>
      </c>
      <c r="AR29" s="34">
        <f t="shared" si="9"/>
        <v>0.35227272727272729</v>
      </c>
      <c r="AS29" s="21"/>
    </row>
    <row r="30" spans="1:45" s="5" customFormat="1" ht="15.75">
      <c r="A30" s="10"/>
      <c r="B30" s="10"/>
      <c r="C30" s="10"/>
      <c r="D30" s="10"/>
      <c r="E30" s="13" t="s">
        <v>183</v>
      </c>
      <c r="F30" s="10"/>
      <c r="G30" s="10"/>
      <c r="H30" s="10"/>
      <c r="I30" s="10"/>
      <c r="J30" s="10"/>
      <c r="K30" s="10"/>
      <c r="L30" s="15"/>
      <c r="M30" s="15"/>
      <c r="N30" s="15"/>
      <c r="O30" s="15"/>
      <c r="P30" s="15"/>
      <c r="Q30" s="10"/>
      <c r="R30" s="10"/>
      <c r="S30" s="10"/>
      <c r="T30" s="10"/>
      <c r="U30" s="10"/>
      <c r="V30" s="15"/>
      <c r="W30" s="15"/>
      <c r="X30" s="15" t="e">
        <f>AVERAGE(X13:X29)*80%</f>
        <v>#DIV/0!</v>
      </c>
      <c r="Y30" s="15"/>
      <c r="Z30" s="15"/>
      <c r="AA30" s="15"/>
      <c r="AB30" s="15"/>
      <c r="AC30" s="15" t="e">
        <f>AVERAGE(AC13:AC29)*80%</f>
        <v>#DIV/0!</v>
      </c>
      <c r="AD30" s="15"/>
      <c r="AE30" s="15"/>
      <c r="AF30" s="15"/>
      <c r="AG30" s="15"/>
      <c r="AH30" s="15" t="e">
        <f>AVERAGE(AH13:AH29)*80%</f>
        <v>#DIV/0!</v>
      </c>
      <c r="AI30" s="15"/>
      <c r="AJ30" s="15"/>
      <c r="AK30" s="15"/>
      <c r="AL30" s="15"/>
      <c r="AM30" s="71">
        <f>AVERAGE(AM13:AM29)*80%</f>
        <v>0</v>
      </c>
      <c r="AN30" s="10"/>
      <c r="AO30" s="10"/>
      <c r="AP30" s="16"/>
      <c r="AQ30" s="16"/>
      <c r="AR30" s="72">
        <f>AVERAGE(AR13:AR29)*80%</f>
        <v>0.20979962633537533</v>
      </c>
      <c r="AS30" s="10"/>
    </row>
    <row r="31" spans="1:45" s="56" customFormat="1" ht="105" customHeight="1">
      <c r="A31" s="36">
        <v>7</v>
      </c>
      <c r="B31" s="27" t="s">
        <v>184</v>
      </c>
      <c r="C31" s="27" t="s">
        <v>185</v>
      </c>
      <c r="D31" s="42" t="s">
        <v>186</v>
      </c>
      <c r="E31" s="43" t="s">
        <v>187</v>
      </c>
      <c r="F31" s="43" t="s">
        <v>188</v>
      </c>
      <c r="G31" s="43" t="s">
        <v>189</v>
      </c>
      <c r="H31" s="43" t="s">
        <v>190</v>
      </c>
      <c r="I31" s="44" t="s">
        <v>191</v>
      </c>
      <c r="J31" s="43" t="s">
        <v>192</v>
      </c>
      <c r="K31" s="43" t="s">
        <v>193</v>
      </c>
      <c r="L31" s="45" t="s">
        <v>194</v>
      </c>
      <c r="M31" s="46">
        <v>0.8</v>
      </c>
      <c r="N31" s="45" t="s">
        <v>194</v>
      </c>
      <c r="O31" s="47">
        <v>0.8</v>
      </c>
      <c r="P31" s="47">
        <v>0.8</v>
      </c>
      <c r="Q31" s="48" t="s">
        <v>195</v>
      </c>
      <c r="R31" s="48" t="s">
        <v>196</v>
      </c>
      <c r="S31" s="43" t="s">
        <v>197</v>
      </c>
      <c r="T31" s="43" t="s">
        <v>198</v>
      </c>
      <c r="U31" s="49" t="s">
        <v>199</v>
      </c>
      <c r="V31" s="50" t="s">
        <v>194</v>
      </c>
      <c r="W31" s="27" t="s">
        <v>194</v>
      </c>
      <c r="X31" s="51" t="s">
        <v>194</v>
      </c>
      <c r="Y31" s="27" t="s">
        <v>194</v>
      </c>
      <c r="Z31" s="27" t="s">
        <v>194</v>
      </c>
      <c r="AA31" s="52">
        <f>M31</f>
        <v>0.8</v>
      </c>
      <c r="AB31" s="53"/>
      <c r="AC31" s="54">
        <f t="shared" ref="AC31:AC37" si="12">IF(AB31/AA31&gt;100%,100%,AB31/AA31)</f>
        <v>0</v>
      </c>
      <c r="AD31" s="27"/>
      <c r="AE31" s="27"/>
      <c r="AF31" s="50" t="s">
        <v>194</v>
      </c>
      <c r="AG31" s="27" t="s">
        <v>194</v>
      </c>
      <c r="AH31" s="27" t="s">
        <v>194</v>
      </c>
      <c r="AI31" s="27" t="s">
        <v>194</v>
      </c>
      <c r="AJ31" s="27" t="s">
        <v>194</v>
      </c>
      <c r="AK31" s="52">
        <f>O31</f>
        <v>0.8</v>
      </c>
      <c r="AL31" s="27"/>
      <c r="AM31" s="54">
        <f t="shared" ref="AM31:AM37" si="13">IF(AL31/AK31&gt;100%,100%,AL31/AK31)</f>
        <v>0</v>
      </c>
      <c r="AN31" s="27"/>
      <c r="AO31" s="27"/>
      <c r="AP31" s="52">
        <f>P31</f>
        <v>0.8</v>
      </c>
      <c r="AQ31" s="55"/>
      <c r="AR31" s="54">
        <f t="shared" ref="AR31:AR37" si="14">IF(AQ31/AP31&gt;100%,100%,AQ31/AP31)</f>
        <v>0</v>
      </c>
      <c r="AS31" s="27"/>
    </row>
    <row r="32" spans="1:45" s="56" customFormat="1" ht="282.75">
      <c r="A32" s="36">
        <v>7</v>
      </c>
      <c r="B32" s="27" t="s">
        <v>184</v>
      </c>
      <c r="C32" s="27" t="s">
        <v>185</v>
      </c>
      <c r="D32" s="57" t="s">
        <v>200</v>
      </c>
      <c r="E32" s="48" t="s">
        <v>201</v>
      </c>
      <c r="F32" s="48" t="s">
        <v>188</v>
      </c>
      <c r="G32" s="48" t="s">
        <v>202</v>
      </c>
      <c r="H32" s="48" t="s">
        <v>203</v>
      </c>
      <c r="I32" s="48" t="s">
        <v>204</v>
      </c>
      <c r="J32" s="48" t="s">
        <v>192</v>
      </c>
      <c r="K32" s="48" t="s">
        <v>205</v>
      </c>
      <c r="L32" s="58">
        <v>1</v>
      </c>
      <c r="M32" s="58">
        <v>1</v>
      </c>
      <c r="N32" s="58">
        <v>1</v>
      </c>
      <c r="O32" s="59">
        <v>1</v>
      </c>
      <c r="P32" s="59">
        <v>1</v>
      </c>
      <c r="Q32" s="48" t="s">
        <v>195</v>
      </c>
      <c r="R32" s="48" t="s">
        <v>206</v>
      </c>
      <c r="S32" s="48" t="s">
        <v>207</v>
      </c>
      <c r="T32" s="43" t="s">
        <v>198</v>
      </c>
      <c r="U32" s="49" t="s">
        <v>208</v>
      </c>
      <c r="V32" s="53">
        <v>1</v>
      </c>
      <c r="W32" s="60">
        <v>1</v>
      </c>
      <c r="X32" s="54">
        <f t="shared" ref="X32:X37" si="15">IF(W32/V32&gt;100%,100%,W32/V32)</f>
        <v>1</v>
      </c>
      <c r="Y32" s="27" t="s">
        <v>209</v>
      </c>
      <c r="Z32" s="27" t="s">
        <v>210</v>
      </c>
      <c r="AA32" s="52">
        <f t="shared" ref="AA32:AA37" si="16">M32</f>
        <v>1</v>
      </c>
      <c r="AB32" s="55"/>
      <c r="AC32" s="54">
        <f t="shared" si="12"/>
        <v>0</v>
      </c>
      <c r="AD32" s="27"/>
      <c r="AE32" s="27"/>
      <c r="AF32" s="52">
        <f>N32</f>
        <v>1</v>
      </c>
      <c r="AG32" s="60"/>
      <c r="AH32" s="54">
        <f t="shared" ref="AH32:AH34" si="17">IF(AG32/AF32&gt;100%,100%,AG32/AF32)</f>
        <v>0</v>
      </c>
      <c r="AI32" s="27"/>
      <c r="AJ32" s="27"/>
      <c r="AK32" s="52">
        <f t="shared" ref="AK32:AK37" si="18">O32</f>
        <v>1</v>
      </c>
      <c r="AL32" s="60"/>
      <c r="AM32" s="54">
        <f t="shared" si="13"/>
        <v>0</v>
      </c>
      <c r="AN32" s="27"/>
      <c r="AO32" s="27"/>
      <c r="AP32" s="52">
        <f t="shared" ref="AP32:AP37" si="19">P32</f>
        <v>1</v>
      </c>
      <c r="AQ32" s="55"/>
      <c r="AR32" s="54">
        <f t="shared" si="14"/>
        <v>0</v>
      </c>
      <c r="AS32" s="61"/>
    </row>
    <row r="33" spans="1:45" s="56" customFormat="1" ht="150">
      <c r="A33" s="36">
        <v>7</v>
      </c>
      <c r="B33" s="27" t="s">
        <v>184</v>
      </c>
      <c r="C33" s="27" t="s">
        <v>211</v>
      </c>
      <c r="D33" s="57" t="s">
        <v>212</v>
      </c>
      <c r="E33" s="48" t="s">
        <v>213</v>
      </c>
      <c r="F33" s="48" t="s">
        <v>188</v>
      </c>
      <c r="G33" s="48" t="s">
        <v>214</v>
      </c>
      <c r="H33" s="48" t="s">
        <v>215</v>
      </c>
      <c r="I33" s="48" t="s">
        <v>204</v>
      </c>
      <c r="J33" s="48" t="s">
        <v>192</v>
      </c>
      <c r="K33" s="48" t="s">
        <v>216</v>
      </c>
      <c r="L33" s="45" t="s">
        <v>194</v>
      </c>
      <c r="M33" s="46">
        <v>1</v>
      </c>
      <c r="N33" s="46">
        <v>1</v>
      </c>
      <c r="O33" s="47">
        <v>1</v>
      </c>
      <c r="P33" s="47">
        <v>1</v>
      </c>
      <c r="Q33" s="48" t="s">
        <v>195</v>
      </c>
      <c r="R33" s="48" t="s">
        <v>217</v>
      </c>
      <c r="S33" s="48" t="s">
        <v>218</v>
      </c>
      <c r="T33" s="43" t="s">
        <v>198</v>
      </c>
      <c r="U33" s="49" t="s">
        <v>219</v>
      </c>
      <c r="V33" s="53" t="s">
        <v>194</v>
      </c>
      <c r="W33" s="27" t="s">
        <v>194</v>
      </c>
      <c r="X33" s="27" t="s">
        <v>194</v>
      </c>
      <c r="Y33" s="27" t="s">
        <v>194</v>
      </c>
      <c r="Z33" s="27" t="s">
        <v>194</v>
      </c>
      <c r="AA33" s="52">
        <f t="shared" si="16"/>
        <v>1</v>
      </c>
      <c r="AB33" s="55"/>
      <c r="AC33" s="54">
        <f t="shared" si="12"/>
        <v>0</v>
      </c>
      <c r="AD33" s="27"/>
      <c r="AE33" s="27"/>
      <c r="AF33" s="52">
        <f t="shared" ref="AF33:AF34" si="20">N33</f>
        <v>1</v>
      </c>
      <c r="AG33" s="27"/>
      <c r="AH33" s="54">
        <f t="shared" si="17"/>
        <v>0</v>
      </c>
      <c r="AI33" s="27"/>
      <c r="AJ33" s="27"/>
      <c r="AK33" s="52">
        <f t="shared" si="18"/>
        <v>1</v>
      </c>
      <c r="AL33" s="27"/>
      <c r="AM33" s="54">
        <f t="shared" si="13"/>
        <v>0</v>
      </c>
      <c r="AN33" s="27"/>
      <c r="AO33" s="27"/>
      <c r="AP33" s="52">
        <f t="shared" si="19"/>
        <v>1</v>
      </c>
      <c r="AQ33" s="55"/>
      <c r="AR33" s="54">
        <f t="shared" si="14"/>
        <v>0</v>
      </c>
      <c r="AS33" s="27"/>
    </row>
    <row r="34" spans="1:45" s="56" customFormat="1" ht="182.25">
      <c r="A34" s="36">
        <v>7</v>
      </c>
      <c r="B34" s="27" t="s">
        <v>184</v>
      </c>
      <c r="C34" s="27" t="s">
        <v>185</v>
      </c>
      <c r="D34" s="57" t="s">
        <v>220</v>
      </c>
      <c r="E34" s="48" t="s">
        <v>221</v>
      </c>
      <c r="F34" s="48" t="s">
        <v>188</v>
      </c>
      <c r="G34" s="48" t="s">
        <v>222</v>
      </c>
      <c r="H34" s="48" t="s">
        <v>223</v>
      </c>
      <c r="I34" s="48" t="s">
        <v>204</v>
      </c>
      <c r="J34" s="48" t="s">
        <v>94</v>
      </c>
      <c r="K34" s="48" t="s">
        <v>222</v>
      </c>
      <c r="L34" s="46">
        <v>1</v>
      </c>
      <c r="M34" s="45" t="s">
        <v>194</v>
      </c>
      <c r="N34" s="46">
        <v>1</v>
      </c>
      <c r="O34" s="47" t="s">
        <v>194</v>
      </c>
      <c r="P34" s="47">
        <v>1</v>
      </c>
      <c r="Q34" s="48" t="s">
        <v>68</v>
      </c>
      <c r="R34" s="48" t="s">
        <v>224</v>
      </c>
      <c r="S34" s="48" t="s">
        <v>224</v>
      </c>
      <c r="T34" s="43" t="s">
        <v>198</v>
      </c>
      <c r="U34" s="49" t="s">
        <v>208</v>
      </c>
      <c r="V34" s="53">
        <v>1</v>
      </c>
      <c r="W34" s="60">
        <v>1</v>
      </c>
      <c r="X34" s="54">
        <f t="shared" si="15"/>
        <v>1</v>
      </c>
      <c r="Y34" s="27" t="s">
        <v>225</v>
      </c>
      <c r="Z34" s="27" t="s">
        <v>226</v>
      </c>
      <c r="AA34" s="52" t="str">
        <f t="shared" si="16"/>
        <v>No programada</v>
      </c>
      <c r="AB34" s="55"/>
      <c r="AC34" s="54" t="e">
        <f t="shared" si="12"/>
        <v>#VALUE!</v>
      </c>
      <c r="AD34" s="27"/>
      <c r="AE34" s="27"/>
      <c r="AF34" s="52">
        <f t="shared" si="20"/>
        <v>1</v>
      </c>
      <c r="AG34" s="60"/>
      <c r="AH34" s="54">
        <f t="shared" si="17"/>
        <v>0</v>
      </c>
      <c r="AI34" s="27"/>
      <c r="AJ34" s="27"/>
      <c r="AK34" s="52" t="str">
        <f t="shared" si="18"/>
        <v>No programada</v>
      </c>
      <c r="AL34" s="31" t="s">
        <v>194</v>
      </c>
      <c r="AM34" s="31" t="s">
        <v>194</v>
      </c>
      <c r="AN34" s="31" t="s">
        <v>194</v>
      </c>
      <c r="AO34" s="31" t="s">
        <v>194</v>
      </c>
      <c r="AP34" s="52">
        <f t="shared" si="19"/>
        <v>1</v>
      </c>
      <c r="AQ34" s="55"/>
      <c r="AR34" s="54">
        <f t="shared" si="14"/>
        <v>0</v>
      </c>
      <c r="AS34" s="27"/>
    </row>
    <row r="35" spans="1:45" s="56" customFormat="1" ht="105">
      <c r="A35" s="36">
        <v>7</v>
      </c>
      <c r="B35" s="27" t="s">
        <v>184</v>
      </c>
      <c r="C35" s="27" t="s">
        <v>185</v>
      </c>
      <c r="D35" s="57" t="s">
        <v>227</v>
      </c>
      <c r="E35" s="27" t="s">
        <v>228</v>
      </c>
      <c r="F35" s="27" t="s">
        <v>188</v>
      </c>
      <c r="G35" s="27" t="s">
        <v>229</v>
      </c>
      <c r="H35" s="27" t="s">
        <v>230</v>
      </c>
      <c r="I35" s="27" t="s">
        <v>231</v>
      </c>
      <c r="J35" s="28" t="s">
        <v>123</v>
      </c>
      <c r="K35" s="27" t="s">
        <v>229</v>
      </c>
      <c r="L35" s="62">
        <v>0</v>
      </c>
      <c r="M35" s="62">
        <v>1</v>
      </c>
      <c r="N35" s="62">
        <v>0</v>
      </c>
      <c r="O35" s="62">
        <v>1</v>
      </c>
      <c r="P35" s="62">
        <v>2</v>
      </c>
      <c r="Q35" s="27" t="s">
        <v>68</v>
      </c>
      <c r="R35" s="63" t="s">
        <v>224</v>
      </c>
      <c r="S35" s="63" t="s">
        <v>224</v>
      </c>
      <c r="T35" s="27" t="s">
        <v>232</v>
      </c>
      <c r="U35" s="64" t="s">
        <v>194</v>
      </c>
      <c r="V35" s="64" t="s">
        <v>194</v>
      </c>
      <c r="W35" s="64" t="s">
        <v>194</v>
      </c>
      <c r="X35" s="64" t="s">
        <v>194</v>
      </c>
      <c r="Y35" s="64" t="s">
        <v>194</v>
      </c>
      <c r="Z35" s="64" t="s">
        <v>194</v>
      </c>
      <c r="AA35" s="65">
        <f t="shared" si="16"/>
        <v>1</v>
      </c>
      <c r="AB35" s="66"/>
      <c r="AC35" s="54">
        <f t="shared" si="12"/>
        <v>0</v>
      </c>
      <c r="AD35" s="27"/>
      <c r="AE35" s="64" t="s">
        <v>194</v>
      </c>
      <c r="AF35" s="64" t="s">
        <v>194</v>
      </c>
      <c r="AG35" s="64" t="s">
        <v>194</v>
      </c>
      <c r="AH35" s="64" t="s">
        <v>194</v>
      </c>
      <c r="AI35" s="64" t="s">
        <v>194</v>
      </c>
      <c r="AJ35" s="65">
        <f t="shared" ref="AJ35" si="21">O35</f>
        <v>1</v>
      </c>
      <c r="AK35" s="52">
        <f t="shared" si="18"/>
        <v>1</v>
      </c>
      <c r="AL35" s="66"/>
      <c r="AM35" s="54">
        <f t="shared" si="13"/>
        <v>0</v>
      </c>
      <c r="AN35" s="27"/>
      <c r="AO35" s="64"/>
      <c r="AP35" s="65">
        <f t="shared" si="19"/>
        <v>2</v>
      </c>
      <c r="AQ35" s="66"/>
      <c r="AR35" s="54">
        <f t="shared" si="14"/>
        <v>0</v>
      </c>
      <c r="AS35" s="67"/>
    </row>
    <row r="36" spans="1:45" s="56" customFormat="1" ht="150">
      <c r="A36" s="36">
        <v>5</v>
      </c>
      <c r="B36" s="27" t="s">
        <v>233</v>
      </c>
      <c r="C36" s="27" t="s">
        <v>234</v>
      </c>
      <c r="D36" s="57" t="s">
        <v>235</v>
      </c>
      <c r="E36" s="48" t="s">
        <v>236</v>
      </c>
      <c r="F36" s="48" t="s">
        <v>188</v>
      </c>
      <c r="G36" s="48" t="s">
        <v>237</v>
      </c>
      <c r="H36" s="48" t="s">
        <v>238</v>
      </c>
      <c r="I36" s="48" t="s">
        <v>239</v>
      </c>
      <c r="J36" s="48" t="s">
        <v>123</v>
      </c>
      <c r="K36" s="48" t="s">
        <v>240</v>
      </c>
      <c r="L36" s="46">
        <v>1</v>
      </c>
      <c r="M36" s="46">
        <v>0</v>
      </c>
      <c r="N36" s="46">
        <v>0</v>
      </c>
      <c r="O36" s="47">
        <v>0</v>
      </c>
      <c r="P36" s="47">
        <v>1</v>
      </c>
      <c r="Q36" s="48" t="s">
        <v>68</v>
      </c>
      <c r="R36" s="48" t="s">
        <v>241</v>
      </c>
      <c r="S36" s="48" t="s">
        <v>242</v>
      </c>
      <c r="T36" s="43" t="s">
        <v>243</v>
      </c>
      <c r="U36" s="49" t="s">
        <v>244</v>
      </c>
      <c r="V36" s="52">
        <v>1</v>
      </c>
      <c r="W36" s="68">
        <v>1</v>
      </c>
      <c r="X36" s="54">
        <f t="shared" si="15"/>
        <v>1</v>
      </c>
      <c r="Y36" s="52" t="s">
        <v>245</v>
      </c>
      <c r="Z36" s="52" t="s">
        <v>246</v>
      </c>
      <c r="AA36" s="31" t="s">
        <v>194</v>
      </c>
      <c r="AB36" s="31" t="s">
        <v>194</v>
      </c>
      <c r="AC36" s="31" t="s">
        <v>194</v>
      </c>
      <c r="AD36" s="31" t="s">
        <v>194</v>
      </c>
      <c r="AE36" s="31" t="s">
        <v>194</v>
      </c>
      <c r="AF36" s="31" t="s">
        <v>194</v>
      </c>
      <c r="AG36" s="31" t="s">
        <v>194</v>
      </c>
      <c r="AH36" s="31" t="s">
        <v>194</v>
      </c>
      <c r="AI36" s="31" t="s">
        <v>194</v>
      </c>
      <c r="AJ36" s="31" t="s">
        <v>194</v>
      </c>
      <c r="AK36" s="31" t="s">
        <v>194</v>
      </c>
      <c r="AL36" s="31" t="s">
        <v>194</v>
      </c>
      <c r="AM36" s="31" t="s">
        <v>194</v>
      </c>
      <c r="AN36" s="31" t="s">
        <v>194</v>
      </c>
      <c r="AO36" s="31" t="s">
        <v>194</v>
      </c>
      <c r="AP36" s="52">
        <f t="shared" si="19"/>
        <v>1</v>
      </c>
      <c r="AQ36" s="69"/>
      <c r="AR36" s="54">
        <f t="shared" si="14"/>
        <v>0</v>
      </c>
      <c r="AS36" s="67"/>
    </row>
    <row r="37" spans="1:45" s="56" customFormat="1" ht="182.25">
      <c r="A37" s="36">
        <v>5</v>
      </c>
      <c r="B37" s="27" t="s">
        <v>233</v>
      </c>
      <c r="C37" s="27" t="s">
        <v>234</v>
      </c>
      <c r="D37" s="57" t="s">
        <v>247</v>
      </c>
      <c r="E37" s="48" t="s">
        <v>248</v>
      </c>
      <c r="F37" s="48" t="s">
        <v>188</v>
      </c>
      <c r="G37" s="48" t="s">
        <v>249</v>
      </c>
      <c r="H37" s="48" t="s">
        <v>250</v>
      </c>
      <c r="I37" s="48" t="s">
        <v>231</v>
      </c>
      <c r="J37" s="48" t="s">
        <v>94</v>
      </c>
      <c r="K37" s="48" t="s">
        <v>251</v>
      </c>
      <c r="L37" s="46">
        <v>1</v>
      </c>
      <c r="M37" s="46">
        <v>1</v>
      </c>
      <c r="N37" s="46">
        <v>1</v>
      </c>
      <c r="O37" s="46">
        <v>1</v>
      </c>
      <c r="P37" s="46">
        <v>1</v>
      </c>
      <c r="Q37" s="48" t="s">
        <v>252</v>
      </c>
      <c r="R37" s="48" t="s">
        <v>253</v>
      </c>
      <c r="S37" s="48" t="s">
        <v>242</v>
      </c>
      <c r="T37" s="43" t="s">
        <v>243</v>
      </c>
      <c r="U37" s="49" t="s">
        <v>244</v>
      </c>
      <c r="V37" s="52">
        <v>1</v>
      </c>
      <c r="W37" s="68">
        <v>0.59340000000000004</v>
      </c>
      <c r="X37" s="54">
        <f t="shared" si="15"/>
        <v>0.59340000000000004</v>
      </c>
      <c r="Y37" s="52" t="s">
        <v>254</v>
      </c>
      <c r="Z37" s="52" t="s">
        <v>255</v>
      </c>
      <c r="AA37" s="52">
        <f t="shared" si="16"/>
        <v>1</v>
      </c>
      <c r="AB37" s="54"/>
      <c r="AC37" s="54">
        <f t="shared" si="12"/>
        <v>0</v>
      </c>
      <c r="AD37" s="52"/>
      <c r="AE37" s="52"/>
      <c r="AF37" s="52">
        <f t="shared" ref="AF37" si="22">N37</f>
        <v>1</v>
      </c>
      <c r="AG37" s="52"/>
      <c r="AH37" s="54">
        <f t="shared" ref="AH37" si="23">IF(AG37/AF37&gt;100%,100%,AG37/AF37)</f>
        <v>0</v>
      </c>
      <c r="AI37" s="52"/>
      <c r="AJ37" s="52"/>
      <c r="AK37" s="52">
        <f t="shared" si="18"/>
        <v>1</v>
      </c>
      <c r="AL37" s="52"/>
      <c r="AM37" s="54">
        <f t="shared" si="13"/>
        <v>0</v>
      </c>
      <c r="AN37" s="52"/>
      <c r="AO37" s="52"/>
      <c r="AP37" s="52">
        <f t="shared" si="19"/>
        <v>1</v>
      </c>
      <c r="AQ37" s="55"/>
      <c r="AR37" s="54">
        <f t="shared" si="14"/>
        <v>0</v>
      </c>
      <c r="AS37" s="27"/>
    </row>
    <row r="38" spans="1:45" s="5" customFormat="1" ht="15.75">
      <c r="A38" s="10"/>
      <c r="B38" s="10"/>
      <c r="C38" s="10"/>
      <c r="D38" s="10"/>
      <c r="E38" s="11" t="s">
        <v>256</v>
      </c>
      <c r="F38" s="11"/>
      <c r="G38" s="11"/>
      <c r="H38" s="11"/>
      <c r="I38" s="11"/>
      <c r="J38" s="11"/>
      <c r="K38" s="11"/>
      <c r="L38" s="12"/>
      <c r="M38" s="12"/>
      <c r="N38" s="12"/>
      <c r="O38" s="12"/>
      <c r="P38" s="12"/>
      <c r="Q38" s="11"/>
      <c r="R38" s="10"/>
      <c r="S38" s="10"/>
      <c r="T38" s="10"/>
      <c r="U38" s="10"/>
      <c r="V38" s="12"/>
      <c r="W38" s="12"/>
      <c r="X38" s="14" t="e">
        <f>AVERAGE(#REF!)*20%</f>
        <v>#REF!</v>
      </c>
      <c r="Y38" s="10"/>
      <c r="Z38" s="10"/>
      <c r="AA38" s="12"/>
      <c r="AB38" s="12"/>
      <c r="AC38" s="14" t="e">
        <f>AVERAGE(#REF!)*20%</f>
        <v>#REF!</v>
      </c>
      <c r="AD38" s="10"/>
      <c r="AE38" s="10"/>
      <c r="AF38" s="12"/>
      <c r="AG38" s="12"/>
      <c r="AH38" s="14" t="e">
        <f>AVERAGE(#REF!)*20%</f>
        <v>#REF!</v>
      </c>
      <c r="AI38" s="10"/>
      <c r="AJ38" s="10"/>
      <c r="AK38" s="12"/>
      <c r="AL38" s="12"/>
      <c r="AM38" s="14" t="e">
        <f>AVERAGE(#REF!)*20%</f>
        <v>#REF!</v>
      </c>
      <c r="AN38" s="10"/>
      <c r="AO38" s="10"/>
      <c r="AP38" s="17"/>
      <c r="AQ38" s="17"/>
      <c r="AR38" s="14" t="e">
        <f>AVERAGE(#REF!)*20%</f>
        <v>#REF!</v>
      </c>
      <c r="AS38" s="10"/>
    </row>
    <row r="39" spans="1:45" s="9" customFormat="1" ht="18.75">
      <c r="A39" s="6"/>
      <c r="B39" s="6"/>
      <c r="C39" s="6"/>
      <c r="D39" s="6"/>
      <c r="E39" s="7" t="s">
        <v>257</v>
      </c>
      <c r="F39" s="6"/>
      <c r="G39" s="6"/>
      <c r="H39" s="6"/>
      <c r="I39" s="6"/>
      <c r="J39" s="6"/>
      <c r="K39" s="6"/>
      <c r="L39" s="8"/>
      <c r="M39" s="8"/>
      <c r="N39" s="8"/>
      <c r="O39" s="8"/>
      <c r="P39" s="8"/>
      <c r="Q39" s="6"/>
      <c r="R39" s="6"/>
      <c r="S39" s="6"/>
      <c r="T39" s="6"/>
      <c r="U39" s="6"/>
      <c r="V39" s="8"/>
      <c r="W39" s="8"/>
      <c r="X39" s="19" t="e">
        <f>X30+X38</f>
        <v>#DIV/0!</v>
      </c>
      <c r="Y39" s="6"/>
      <c r="Z39" s="6"/>
      <c r="AA39" s="8"/>
      <c r="AB39" s="8"/>
      <c r="AC39" s="19" t="e">
        <f>AC30+AC38</f>
        <v>#DIV/0!</v>
      </c>
      <c r="AD39" s="6"/>
      <c r="AE39" s="6"/>
      <c r="AF39" s="8"/>
      <c r="AG39" s="8"/>
      <c r="AH39" s="19" t="e">
        <f>AH30+AH38</f>
        <v>#DIV/0!</v>
      </c>
      <c r="AI39" s="6"/>
      <c r="AJ39" s="6"/>
      <c r="AK39" s="8"/>
      <c r="AL39" s="8"/>
      <c r="AM39" s="19" t="e">
        <f>AM30+AM38</f>
        <v>#REF!</v>
      </c>
      <c r="AN39" s="6"/>
      <c r="AO39" s="6"/>
      <c r="AP39" s="18"/>
      <c r="AQ39" s="18"/>
      <c r="AR39" s="19" t="e">
        <f>AR30+AR38</f>
        <v>#REF!</v>
      </c>
      <c r="AS39" s="6"/>
    </row>
  </sheetData>
  <mergeCells count="18">
    <mergeCell ref="R10:U11"/>
    <mergeCell ref="F4:K4"/>
    <mergeCell ref="H5:K5"/>
    <mergeCell ref="H6:K6"/>
    <mergeCell ref="H7:K7"/>
    <mergeCell ref="H8:K8"/>
    <mergeCell ref="A10:B11"/>
    <mergeCell ref="C10:C12"/>
    <mergeCell ref="A1:K1"/>
    <mergeCell ref="L1:P1"/>
    <mergeCell ref="D10:F11"/>
    <mergeCell ref="G10:Q11"/>
    <mergeCell ref="A2:K2"/>
    <mergeCell ref="V10:Z11"/>
    <mergeCell ref="AA10:AE11"/>
    <mergeCell ref="AF10:AJ11"/>
    <mergeCell ref="AK10:AO11"/>
    <mergeCell ref="AP10:AS11"/>
  </mergeCells>
  <phoneticPr fontId="14" type="noConversion"/>
  <dataValidations count="1">
    <dataValidation allowBlank="1" showInputMessage="1" showErrorMessage="1" error="Escriba un texto " promptTitle="Cualquier contenido" sqref="F12 F3:F9" xr:uid="{AB2F453D-9BA8-4F99-93AD-20B9F2FA7BA6}"/>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9E76F605-6537-463A-8FDD-F1BFB46BF568}">
          <x14:formula1>
            <xm:f>'d. PLAN SECTORIAL (C 18)'!$A$2:$A$4</xm:f>
          </x14:formula1>
          <xm:sqref>F10:F11 F1 F13:F30 F40:F1048576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DBC16-EE94-42F6-8D1F-8473F6A8481E}">
  <dimension ref="A1:M43"/>
  <sheetViews>
    <sheetView workbookViewId="0">
      <selection activeCell="H3" sqref="H3"/>
    </sheetView>
  </sheetViews>
  <sheetFormatPr defaultColWidth="11.42578125" defaultRowHeight="15"/>
  <cols>
    <col min="1" max="1" width="52" customWidth="1"/>
    <col min="2" max="2" width="26.7109375" customWidth="1"/>
    <col min="3" max="3" width="33.140625" customWidth="1"/>
  </cols>
  <sheetData>
    <row r="1" spans="1:13">
      <c r="A1" s="135" t="s">
        <v>258</v>
      </c>
      <c r="B1" s="135" t="s">
        <v>259</v>
      </c>
      <c r="C1" s="138" t="s">
        <v>260</v>
      </c>
      <c r="D1" s="140" t="s">
        <v>261</v>
      </c>
      <c r="E1" s="141"/>
      <c r="F1" s="138" t="s">
        <v>262</v>
      </c>
      <c r="G1" s="135" t="s">
        <v>263</v>
      </c>
      <c r="H1" s="135" t="s">
        <v>264</v>
      </c>
      <c r="I1" s="135" t="s">
        <v>265</v>
      </c>
      <c r="J1" s="135" t="s">
        <v>266</v>
      </c>
      <c r="K1" s="135" t="s">
        <v>267</v>
      </c>
      <c r="L1" s="135" t="s">
        <v>268</v>
      </c>
      <c r="M1" s="138" t="s">
        <v>269</v>
      </c>
    </row>
    <row r="2" spans="1:13" ht="81" customHeight="1">
      <c r="A2" s="137"/>
      <c r="B2" s="136"/>
      <c r="C2" s="139"/>
      <c r="D2" s="74" t="s">
        <v>270</v>
      </c>
      <c r="E2" s="74" t="s">
        <v>271</v>
      </c>
      <c r="F2" s="139"/>
      <c r="G2" s="136"/>
      <c r="H2" s="136"/>
      <c r="I2" s="136"/>
      <c r="J2" s="136"/>
      <c r="K2" s="136"/>
      <c r="L2" s="136"/>
      <c r="M2" s="139"/>
    </row>
    <row r="3" spans="1:13" ht="305.25">
      <c r="A3" s="142" t="s">
        <v>272</v>
      </c>
      <c r="B3" s="129" t="s">
        <v>273</v>
      </c>
      <c r="C3" s="75" t="s">
        <v>274</v>
      </c>
      <c r="D3" s="76" t="s">
        <v>275</v>
      </c>
      <c r="E3" s="76" t="s">
        <v>276</v>
      </c>
      <c r="F3" s="76" t="s">
        <v>276</v>
      </c>
      <c r="G3" s="76" t="s">
        <v>277</v>
      </c>
      <c r="H3" s="76" t="s">
        <v>276</v>
      </c>
      <c r="I3" s="76" t="s">
        <v>276</v>
      </c>
      <c r="J3" s="76" t="s">
        <v>276</v>
      </c>
      <c r="K3" s="76" t="s">
        <v>276</v>
      </c>
      <c r="L3" s="76" t="s">
        <v>276</v>
      </c>
      <c r="M3" s="76" t="s">
        <v>276</v>
      </c>
    </row>
    <row r="4" spans="1:13" ht="167.25">
      <c r="A4" s="142"/>
      <c r="B4" s="129"/>
      <c r="C4" s="75" t="s">
        <v>278</v>
      </c>
      <c r="D4" s="76" t="s">
        <v>275</v>
      </c>
      <c r="E4" s="76" t="s">
        <v>276</v>
      </c>
      <c r="F4" s="76" t="s">
        <v>276</v>
      </c>
      <c r="G4" s="76" t="s">
        <v>277</v>
      </c>
      <c r="H4" s="76" t="s">
        <v>276</v>
      </c>
      <c r="I4" s="76" t="s">
        <v>276</v>
      </c>
      <c r="J4" s="76" t="s">
        <v>276</v>
      </c>
      <c r="K4" s="76" t="s">
        <v>276</v>
      </c>
      <c r="L4" s="76" t="s">
        <v>276</v>
      </c>
      <c r="M4" s="76" t="s">
        <v>276</v>
      </c>
    </row>
    <row r="5" spans="1:13" ht="198">
      <c r="A5" s="143"/>
      <c r="B5" s="130"/>
      <c r="C5" s="75" t="s">
        <v>279</v>
      </c>
      <c r="D5" s="76" t="s">
        <v>275</v>
      </c>
      <c r="E5" s="76" t="s">
        <v>276</v>
      </c>
      <c r="F5" s="76" t="s">
        <v>276</v>
      </c>
      <c r="G5" s="76" t="s">
        <v>277</v>
      </c>
      <c r="H5" s="76" t="s">
        <v>276</v>
      </c>
      <c r="I5" s="76" t="s">
        <v>276</v>
      </c>
      <c r="J5" s="76" t="s">
        <v>276</v>
      </c>
      <c r="K5" s="76" t="s">
        <v>276</v>
      </c>
      <c r="L5" s="76" t="s">
        <v>276</v>
      </c>
      <c r="M5" s="76" t="s">
        <v>276</v>
      </c>
    </row>
    <row r="6" spans="1:13" ht="137.25">
      <c r="A6" s="77" t="s">
        <v>280</v>
      </c>
      <c r="B6" s="76" t="s">
        <v>281</v>
      </c>
      <c r="C6" s="75" t="s">
        <v>282</v>
      </c>
      <c r="D6" s="76" t="s">
        <v>275</v>
      </c>
      <c r="E6" s="76" t="s">
        <v>276</v>
      </c>
      <c r="F6" s="76" t="s">
        <v>276</v>
      </c>
      <c r="G6" s="76" t="s">
        <v>277</v>
      </c>
      <c r="H6" s="76" t="s">
        <v>276</v>
      </c>
      <c r="I6" s="76" t="s">
        <v>276</v>
      </c>
      <c r="J6" s="76" t="s">
        <v>276</v>
      </c>
      <c r="K6" s="76" t="s">
        <v>276</v>
      </c>
      <c r="L6" s="76" t="s">
        <v>276</v>
      </c>
      <c r="M6" s="76" t="s">
        <v>276</v>
      </c>
    </row>
    <row r="7" spans="1:13">
      <c r="A7" s="78" t="s">
        <v>283</v>
      </c>
      <c r="B7" s="76" t="s">
        <v>231</v>
      </c>
      <c r="C7" s="76" t="s">
        <v>231</v>
      </c>
      <c r="D7" s="76" t="s">
        <v>231</v>
      </c>
      <c r="E7" s="76" t="s">
        <v>231</v>
      </c>
      <c r="F7" s="76" t="s">
        <v>231</v>
      </c>
      <c r="G7" s="76" t="s">
        <v>231</v>
      </c>
      <c r="H7" s="76" t="s">
        <v>231</v>
      </c>
      <c r="I7" s="76" t="s">
        <v>231</v>
      </c>
      <c r="J7" s="76" t="s">
        <v>231</v>
      </c>
      <c r="K7" s="76" t="s">
        <v>231</v>
      </c>
      <c r="L7" s="76" t="s">
        <v>231</v>
      </c>
      <c r="M7" s="76" t="s">
        <v>231</v>
      </c>
    </row>
    <row r="8" spans="1:13" ht="167.25">
      <c r="A8" s="77" t="s">
        <v>284</v>
      </c>
      <c r="B8" s="75" t="s">
        <v>285</v>
      </c>
      <c r="C8" s="75" t="s">
        <v>286</v>
      </c>
      <c r="D8" s="76" t="s">
        <v>275</v>
      </c>
      <c r="E8" s="76" t="s">
        <v>276</v>
      </c>
      <c r="F8" s="76" t="s">
        <v>276</v>
      </c>
      <c r="G8" s="76" t="s">
        <v>287</v>
      </c>
      <c r="H8" s="76" t="s">
        <v>276</v>
      </c>
      <c r="I8" s="76" t="s">
        <v>276</v>
      </c>
      <c r="J8" s="76" t="s">
        <v>276</v>
      </c>
      <c r="K8" s="76" t="s">
        <v>276</v>
      </c>
      <c r="L8" s="76" t="s">
        <v>276</v>
      </c>
      <c r="M8" s="76" t="s">
        <v>276</v>
      </c>
    </row>
    <row r="9" spans="1:13" ht="137.25">
      <c r="A9" s="77" t="s">
        <v>288</v>
      </c>
      <c r="B9" s="75" t="s">
        <v>289</v>
      </c>
      <c r="C9" s="75" t="s">
        <v>290</v>
      </c>
      <c r="D9" s="76" t="s">
        <v>275</v>
      </c>
      <c r="E9" s="76" t="s">
        <v>276</v>
      </c>
      <c r="F9" s="76" t="s">
        <v>276</v>
      </c>
      <c r="G9" s="76" t="s">
        <v>287</v>
      </c>
      <c r="H9" s="79" t="s">
        <v>291</v>
      </c>
      <c r="I9" s="76" t="s">
        <v>276</v>
      </c>
      <c r="J9" s="76" t="s">
        <v>276</v>
      </c>
      <c r="K9" s="76" t="s">
        <v>276</v>
      </c>
      <c r="L9" s="76" t="s">
        <v>276</v>
      </c>
      <c r="M9" s="76" t="s">
        <v>276</v>
      </c>
    </row>
    <row r="10" spans="1:13" ht="15" customHeight="1">
      <c r="A10" s="142" t="s">
        <v>292</v>
      </c>
      <c r="B10" s="129" t="s">
        <v>293</v>
      </c>
      <c r="C10" s="75" t="s">
        <v>294</v>
      </c>
      <c r="D10" s="76" t="s">
        <v>275</v>
      </c>
      <c r="E10" s="76" t="s">
        <v>276</v>
      </c>
      <c r="F10" s="76" t="s">
        <v>276</v>
      </c>
      <c r="G10" s="76" t="s">
        <v>287</v>
      </c>
      <c r="H10" s="131" t="s">
        <v>295</v>
      </c>
      <c r="I10" s="76" t="s">
        <v>276</v>
      </c>
      <c r="J10" s="76" t="s">
        <v>276</v>
      </c>
      <c r="K10" s="76" t="s">
        <v>276</v>
      </c>
      <c r="L10" s="76" t="s">
        <v>276</v>
      </c>
      <c r="M10" s="76" t="s">
        <v>276</v>
      </c>
    </row>
    <row r="11" spans="1:13" ht="152.25">
      <c r="A11" s="142"/>
      <c r="B11" s="129"/>
      <c r="C11" s="75" t="s">
        <v>296</v>
      </c>
      <c r="D11" s="76" t="s">
        <v>275</v>
      </c>
      <c r="E11" s="76" t="s">
        <v>276</v>
      </c>
      <c r="F11" s="76" t="s">
        <v>276</v>
      </c>
      <c r="G11" s="76" t="s">
        <v>287</v>
      </c>
      <c r="H11" s="131"/>
      <c r="I11" s="76" t="s">
        <v>276</v>
      </c>
      <c r="J11" s="76" t="s">
        <v>276</v>
      </c>
      <c r="K11" s="76" t="s">
        <v>276</v>
      </c>
      <c r="L11" s="76" t="s">
        <v>276</v>
      </c>
      <c r="M11" s="76" t="s">
        <v>276</v>
      </c>
    </row>
    <row r="12" spans="1:13" ht="259.5">
      <c r="A12" s="143"/>
      <c r="B12" s="130"/>
      <c r="C12" s="75" t="s">
        <v>297</v>
      </c>
      <c r="D12" s="76" t="s">
        <v>275</v>
      </c>
      <c r="E12" s="75" t="s">
        <v>276</v>
      </c>
      <c r="F12" s="75" t="s">
        <v>276</v>
      </c>
      <c r="G12" s="76" t="s">
        <v>287</v>
      </c>
      <c r="H12" s="132"/>
      <c r="I12" s="75" t="s">
        <v>276</v>
      </c>
      <c r="J12" s="75" t="s">
        <v>276</v>
      </c>
      <c r="K12" s="75" t="s">
        <v>276</v>
      </c>
      <c r="L12" s="75" t="s">
        <v>276</v>
      </c>
      <c r="M12" s="75" t="s">
        <v>276</v>
      </c>
    </row>
    <row r="13" spans="1:13" ht="15" customHeight="1">
      <c r="A13" s="127" t="s">
        <v>298</v>
      </c>
      <c r="B13" s="129" t="s">
        <v>299</v>
      </c>
      <c r="C13" s="75" t="s">
        <v>300</v>
      </c>
      <c r="D13" s="76" t="s">
        <v>275</v>
      </c>
      <c r="E13" s="76" t="s">
        <v>276</v>
      </c>
      <c r="F13" s="76" t="s">
        <v>276</v>
      </c>
      <c r="G13" s="76" t="s">
        <v>301</v>
      </c>
      <c r="H13" s="131" t="s">
        <v>291</v>
      </c>
      <c r="I13" s="76" t="s">
        <v>276</v>
      </c>
      <c r="J13" s="76" t="s">
        <v>276</v>
      </c>
      <c r="K13" s="76" t="s">
        <v>276</v>
      </c>
      <c r="L13" s="76" t="s">
        <v>276</v>
      </c>
      <c r="M13" s="76" t="s">
        <v>276</v>
      </c>
    </row>
    <row r="14" spans="1:13" ht="60.75">
      <c r="A14" s="127"/>
      <c r="B14" s="129"/>
      <c r="C14" s="75" t="s">
        <v>302</v>
      </c>
      <c r="D14" s="76" t="s">
        <v>275</v>
      </c>
      <c r="E14" s="76" t="s">
        <v>276</v>
      </c>
      <c r="F14" s="76" t="s">
        <v>276</v>
      </c>
      <c r="G14" s="76" t="s">
        <v>301</v>
      </c>
      <c r="H14" s="131"/>
      <c r="I14" s="76" t="s">
        <v>276</v>
      </c>
      <c r="J14" s="76" t="s">
        <v>276</v>
      </c>
      <c r="K14" s="76" t="s">
        <v>276</v>
      </c>
      <c r="L14" s="76" t="s">
        <v>276</v>
      </c>
      <c r="M14" s="76" t="s">
        <v>276</v>
      </c>
    </row>
    <row r="15" spans="1:13" ht="76.5">
      <c r="A15" s="127"/>
      <c r="B15" s="130"/>
      <c r="C15" s="75" t="s">
        <v>303</v>
      </c>
      <c r="D15" s="76" t="s">
        <v>275</v>
      </c>
      <c r="E15" s="76" t="s">
        <v>276</v>
      </c>
      <c r="F15" s="76" t="s">
        <v>276</v>
      </c>
      <c r="G15" s="76" t="s">
        <v>301</v>
      </c>
      <c r="H15" s="131"/>
      <c r="I15" s="76" t="s">
        <v>276</v>
      </c>
      <c r="J15" s="76" t="s">
        <v>276</v>
      </c>
      <c r="K15" s="76" t="s">
        <v>276</v>
      </c>
      <c r="L15" s="76" t="s">
        <v>276</v>
      </c>
      <c r="M15" s="76" t="s">
        <v>276</v>
      </c>
    </row>
    <row r="16" spans="1:13" ht="167.25">
      <c r="A16" s="127"/>
      <c r="B16" s="129" t="s">
        <v>285</v>
      </c>
      <c r="C16" s="75" t="s">
        <v>304</v>
      </c>
      <c r="D16" s="76" t="s">
        <v>275</v>
      </c>
      <c r="E16" s="76" t="s">
        <v>276</v>
      </c>
      <c r="F16" s="76" t="s">
        <v>276</v>
      </c>
      <c r="G16" s="76" t="s">
        <v>301</v>
      </c>
      <c r="H16" s="131"/>
      <c r="I16" s="76" t="s">
        <v>276</v>
      </c>
      <c r="J16" s="76" t="s">
        <v>276</v>
      </c>
      <c r="K16" s="76" t="s">
        <v>276</v>
      </c>
      <c r="L16" s="76" t="s">
        <v>276</v>
      </c>
      <c r="M16" s="76" t="s">
        <v>276</v>
      </c>
    </row>
    <row r="17" spans="1:13" ht="76.5">
      <c r="A17" s="127"/>
      <c r="B17" s="129"/>
      <c r="C17" s="75" t="s">
        <v>305</v>
      </c>
      <c r="D17" s="76" t="s">
        <v>275</v>
      </c>
      <c r="E17" s="76" t="s">
        <v>276</v>
      </c>
      <c r="F17" s="76" t="s">
        <v>276</v>
      </c>
      <c r="G17" s="76" t="s">
        <v>301</v>
      </c>
      <c r="H17" s="131"/>
      <c r="I17" s="76" t="s">
        <v>276</v>
      </c>
      <c r="J17" s="76" t="s">
        <v>276</v>
      </c>
      <c r="K17" s="76" t="s">
        <v>276</v>
      </c>
      <c r="L17" s="76" t="s">
        <v>276</v>
      </c>
      <c r="M17" s="76" t="s">
        <v>276</v>
      </c>
    </row>
    <row r="18" spans="1:13" ht="152.25">
      <c r="A18" s="128"/>
      <c r="B18" s="130"/>
      <c r="C18" s="75" t="s">
        <v>306</v>
      </c>
      <c r="D18" s="76" t="s">
        <v>275</v>
      </c>
      <c r="E18" s="76" t="s">
        <v>276</v>
      </c>
      <c r="F18" s="76" t="s">
        <v>276</v>
      </c>
      <c r="G18" s="76" t="s">
        <v>301</v>
      </c>
      <c r="H18" s="132"/>
      <c r="I18" s="76" t="s">
        <v>276</v>
      </c>
      <c r="J18" s="76" t="s">
        <v>276</v>
      </c>
      <c r="K18" s="76" t="s">
        <v>276</v>
      </c>
      <c r="L18" s="76" t="s">
        <v>276</v>
      </c>
      <c r="M18" s="76" t="s">
        <v>276</v>
      </c>
    </row>
    <row r="19" spans="1:13">
      <c r="A19" s="78" t="s">
        <v>307</v>
      </c>
      <c r="B19" s="76" t="s">
        <v>231</v>
      </c>
      <c r="C19" s="76" t="s">
        <v>231</v>
      </c>
      <c r="D19" s="76" t="s">
        <v>231</v>
      </c>
      <c r="E19" s="76" t="s">
        <v>231</v>
      </c>
      <c r="F19" s="76" t="s">
        <v>231</v>
      </c>
      <c r="G19" s="76" t="s">
        <v>231</v>
      </c>
      <c r="H19" s="76" t="s">
        <v>231</v>
      </c>
      <c r="I19" s="76" t="s">
        <v>231</v>
      </c>
      <c r="J19" s="76" t="s">
        <v>231</v>
      </c>
      <c r="K19" s="76" t="s">
        <v>231</v>
      </c>
      <c r="L19" s="76" t="s">
        <v>231</v>
      </c>
      <c r="M19" s="76" t="s">
        <v>231</v>
      </c>
    </row>
    <row r="20" spans="1:13" ht="213">
      <c r="A20" s="127" t="s">
        <v>308</v>
      </c>
      <c r="B20" s="129" t="s">
        <v>309</v>
      </c>
      <c r="C20" s="75" t="s">
        <v>310</v>
      </c>
      <c r="D20" s="76" t="s">
        <v>275</v>
      </c>
      <c r="E20" s="76" t="s">
        <v>276</v>
      </c>
      <c r="F20" s="76" t="s">
        <v>276</v>
      </c>
      <c r="G20" s="76" t="s">
        <v>276</v>
      </c>
      <c r="H20" s="76" t="s">
        <v>276</v>
      </c>
      <c r="I20" s="76" t="s">
        <v>276</v>
      </c>
      <c r="J20" s="76" t="s">
        <v>276</v>
      </c>
      <c r="K20" s="76" t="s">
        <v>276</v>
      </c>
      <c r="L20" s="76" t="s">
        <v>276</v>
      </c>
      <c r="M20" s="76" t="s">
        <v>276</v>
      </c>
    </row>
    <row r="21" spans="1:13" ht="167.25">
      <c r="A21" s="128"/>
      <c r="B21" s="130"/>
      <c r="C21" s="75" t="s">
        <v>311</v>
      </c>
      <c r="D21" s="76" t="s">
        <v>275</v>
      </c>
      <c r="E21" s="76" t="s">
        <v>276</v>
      </c>
      <c r="F21" s="76" t="s">
        <v>276</v>
      </c>
      <c r="G21" s="76" t="s">
        <v>276</v>
      </c>
      <c r="H21" s="79" t="s">
        <v>312</v>
      </c>
      <c r="I21" s="76" t="s">
        <v>276</v>
      </c>
      <c r="J21" s="76" t="s">
        <v>276</v>
      </c>
      <c r="K21" s="76" t="s">
        <v>276</v>
      </c>
      <c r="L21" s="76" t="s">
        <v>276</v>
      </c>
      <c r="M21" s="76" t="s">
        <v>276</v>
      </c>
    </row>
    <row r="22" spans="1:13" ht="321">
      <c r="A22" s="78" t="s">
        <v>313</v>
      </c>
      <c r="B22" s="75" t="s">
        <v>314</v>
      </c>
      <c r="C22" s="75" t="s">
        <v>315</v>
      </c>
      <c r="D22" s="76" t="s">
        <v>275</v>
      </c>
      <c r="E22" s="76" t="s">
        <v>276</v>
      </c>
      <c r="F22" s="75" t="s">
        <v>316</v>
      </c>
      <c r="G22" s="76" t="s">
        <v>317</v>
      </c>
      <c r="H22" s="76" t="s">
        <v>276</v>
      </c>
      <c r="I22" s="76" t="s">
        <v>276</v>
      </c>
      <c r="J22" s="76" t="s">
        <v>276</v>
      </c>
      <c r="K22" s="76" t="s">
        <v>276</v>
      </c>
      <c r="L22" s="76" t="s">
        <v>276</v>
      </c>
      <c r="M22" s="76" t="s">
        <v>276</v>
      </c>
    </row>
    <row r="23" spans="1:13" ht="15" customHeight="1">
      <c r="A23" s="127" t="s">
        <v>318</v>
      </c>
      <c r="B23" s="129" t="s">
        <v>319</v>
      </c>
      <c r="C23" s="75" t="s">
        <v>320</v>
      </c>
      <c r="D23" s="76" t="s">
        <v>275</v>
      </c>
      <c r="E23" s="76" t="s">
        <v>276</v>
      </c>
      <c r="F23" s="129" t="s">
        <v>321</v>
      </c>
      <c r="G23" s="76" t="s">
        <v>322</v>
      </c>
      <c r="H23" s="76" t="s">
        <v>276</v>
      </c>
      <c r="I23" s="76" t="s">
        <v>276</v>
      </c>
      <c r="J23" s="76" t="s">
        <v>276</v>
      </c>
      <c r="K23" s="76" t="s">
        <v>276</v>
      </c>
      <c r="L23" s="76" t="s">
        <v>276</v>
      </c>
      <c r="M23" s="76" t="s">
        <v>276</v>
      </c>
    </row>
    <row r="24" spans="1:13" ht="76.5">
      <c r="A24" s="127"/>
      <c r="B24" s="129"/>
      <c r="C24" s="75" t="s">
        <v>323</v>
      </c>
      <c r="D24" s="76" t="s">
        <v>275</v>
      </c>
      <c r="E24" s="76" t="s">
        <v>276</v>
      </c>
      <c r="F24" s="129"/>
      <c r="G24" s="76" t="s">
        <v>322</v>
      </c>
      <c r="H24" s="76" t="s">
        <v>276</v>
      </c>
      <c r="I24" s="76" t="s">
        <v>276</v>
      </c>
      <c r="J24" s="76" t="s">
        <v>276</v>
      </c>
      <c r="K24" s="76" t="s">
        <v>276</v>
      </c>
      <c r="L24" s="76" t="s">
        <v>276</v>
      </c>
      <c r="M24" s="76" t="s">
        <v>276</v>
      </c>
    </row>
    <row r="25" spans="1:13" ht="121.5">
      <c r="A25" s="127"/>
      <c r="B25" s="129"/>
      <c r="C25" s="75" t="s">
        <v>324</v>
      </c>
      <c r="D25" s="76" t="s">
        <v>275</v>
      </c>
      <c r="E25" s="76" t="s">
        <v>276</v>
      </c>
      <c r="F25" s="129"/>
      <c r="G25" s="76" t="s">
        <v>322</v>
      </c>
      <c r="H25" s="76" t="s">
        <v>276</v>
      </c>
      <c r="I25" s="76" t="s">
        <v>276</v>
      </c>
      <c r="J25" s="76" t="s">
        <v>276</v>
      </c>
      <c r="K25" s="76" t="s">
        <v>276</v>
      </c>
      <c r="L25" s="76" t="s">
        <v>276</v>
      </c>
      <c r="M25" s="76" t="s">
        <v>276</v>
      </c>
    </row>
    <row r="26" spans="1:13" ht="167.25">
      <c r="A26" s="128"/>
      <c r="B26" s="130"/>
      <c r="C26" s="75" t="s">
        <v>325</v>
      </c>
      <c r="D26" s="76" t="s">
        <v>275</v>
      </c>
      <c r="E26" s="76" t="s">
        <v>276</v>
      </c>
      <c r="F26" s="130"/>
      <c r="G26" s="76" t="s">
        <v>322</v>
      </c>
      <c r="H26" s="76" t="s">
        <v>276</v>
      </c>
      <c r="I26" s="76" t="s">
        <v>276</v>
      </c>
      <c r="J26" s="76" t="s">
        <v>276</v>
      </c>
      <c r="K26" s="76" t="s">
        <v>276</v>
      </c>
      <c r="L26" s="76" t="s">
        <v>276</v>
      </c>
      <c r="M26" s="76" t="s">
        <v>276</v>
      </c>
    </row>
    <row r="27" spans="1:13" ht="15" customHeight="1">
      <c r="A27" s="133" t="s">
        <v>326</v>
      </c>
      <c r="B27" s="129" t="s">
        <v>327</v>
      </c>
      <c r="C27" s="75" t="s">
        <v>328</v>
      </c>
      <c r="D27" s="76" t="s">
        <v>275</v>
      </c>
      <c r="E27" s="76" t="s">
        <v>276</v>
      </c>
      <c r="F27" s="129" t="s">
        <v>329</v>
      </c>
      <c r="G27" s="76" t="s">
        <v>276</v>
      </c>
      <c r="H27" s="76" t="s">
        <v>276</v>
      </c>
      <c r="I27" s="76" t="s">
        <v>276</v>
      </c>
      <c r="J27" s="76" t="s">
        <v>276</v>
      </c>
      <c r="K27" s="76" t="s">
        <v>276</v>
      </c>
      <c r="L27" s="76" t="s">
        <v>276</v>
      </c>
      <c r="M27" s="76" t="s">
        <v>276</v>
      </c>
    </row>
    <row r="28" spans="1:13" ht="137.25">
      <c r="A28" s="133"/>
      <c r="B28" s="129"/>
      <c r="C28" s="75" t="s">
        <v>330</v>
      </c>
      <c r="D28" s="76" t="s">
        <v>275</v>
      </c>
      <c r="E28" s="76" t="s">
        <v>276</v>
      </c>
      <c r="F28" s="129"/>
      <c r="G28" s="76" t="s">
        <v>276</v>
      </c>
      <c r="H28" s="76" t="s">
        <v>276</v>
      </c>
      <c r="I28" s="76" t="s">
        <v>276</v>
      </c>
      <c r="J28" s="76" t="s">
        <v>276</v>
      </c>
      <c r="K28" s="76" t="s">
        <v>276</v>
      </c>
      <c r="L28" s="76" t="s">
        <v>276</v>
      </c>
      <c r="M28" s="76" t="s">
        <v>276</v>
      </c>
    </row>
    <row r="29" spans="1:13" ht="167.25">
      <c r="A29" s="134"/>
      <c r="B29" s="130"/>
      <c r="C29" s="75" t="s">
        <v>331</v>
      </c>
      <c r="D29" s="76" t="s">
        <v>275</v>
      </c>
      <c r="E29" s="76" t="s">
        <v>276</v>
      </c>
      <c r="F29" s="130"/>
      <c r="G29" s="76" t="s">
        <v>276</v>
      </c>
      <c r="H29" s="76" t="s">
        <v>276</v>
      </c>
      <c r="I29" s="76" t="s">
        <v>276</v>
      </c>
      <c r="J29" s="76" t="s">
        <v>276</v>
      </c>
      <c r="K29" s="76" t="s">
        <v>276</v>
      </c>
      <c r="L29" s="76" t="s">
        <v>276</v>
      </c>
      <c r="M29" s="76" t="s">
        <v>276</v>
      </c>
    </row>
    <row r="30" spans="1:13" ht="15" customHeight="1">
      <c r="A30" s="127" t="s">
        <v>332</v>
      </c>
      <c r="B30" s="129" t="s">
        <v>319</v>
      </c>
      <c r="C30" s="75" t="s">
        <v>320</v>
      </c>
      <c r="D30" s="76" t="s">
        <v>275</v>
      </c>
      <c r="E30" s="76" t="s">
        <v>276</v>
      </c>
      <c r="F30" s="131" t="s">
        <v>333</v>
      </c>
      <c r="G30" s="76" t="s">
        <v>276</v>
      </c>
      <c r="H30" s="76" t="s">
        <v>276</v>
      </c>
      <c r="I30" s="76" t="s">
        <v>276</v>
      </c>
      <c r="J30" s="76" t="s">
        <v>276</v>
      </c>
      <c r="K30" s="76" t="s">
        <v>276</v>
      </c>
      <c r="L30" s="76" t="s">
        <v>276</v>
      </c>
      <c r="M30" s="76" t="s">
        <v>276</v>
      </c>
    </row>
    <row r="31" spans="1:13" ht="76.5">
      <c r="A31" s="127"/>
      <c r="B31" s="129"/>
      <c r="C31" s="75" t="s">
        <v>323</v>
      </c>
      <c r="D31" s="76" t="s">
        <v>275</v>
      </c>
      <c r="E31" s="76" t="s">
        <v>276</v>
      </c>
      <c r="F31" s="131"/>
      <c r="G31" s="76" t="s">
        <v>276</v>
      </c>
      <c r="H31" s="76" t="s">
        <v>276</v>
      </c>
      <c r="I31" s="76" t="s">
        <v>276</v>
      </c>
      <c r="J31" s="76" t="s">
        <v>276</v>
      </c>
      <c r="K31" s="76" t="s">
        <v>276</v>
      </c>
      <c r="L31" s="76" t="s">
        <v>276</v>
      </c>
      <c r="M31" s="76" t="s">
        <v>276</v>
      </c>
    </row>
    <row r="32" spans="1:13" ht="121.5">
      <c r="A32" s="127"/>
      <c r="B32" s="129"/>
      <c r="C32" s="75" t="s">
        <v>324</v>
      </c>
      <c r="D32" s="76" t="s">
        <v>275</v>
      </c>
      <c r="E32" s="76" t="s">
        <v>276</v>
      </c>
      <c r="F32" s="131"/>
      <c r="G32" s="76" t="s">
        <v>276</v>
      </c>
      <c r="H32" s="76" t="s">
        <v>276</v>
      </c>
      <c r="I32" s="76" t="s">
        <v>276</v>
      </c>
      <c r="J32" s="76" t="s">
        <v>276</v>
      </c>
      <c r="K32" s="76" t="s">
        <v>276</v>
      </c>
      <c r="L32" s="76" t="s">
        <v>276</v>
      </c>
      <c r="M32" s="76" t="s">
        <v>276</v>
      </c>
    </row>
    <row r="33" spans="1:13" ht="167.25">
      <c r="A33" s="128"/>
      <c r="B33" s="130"/>
      <c r="C33" s="75" t="s">
        <v>325</v>
      </c>
      <c r="D33" s="76" t="s">
        <v>275</v>
      </c>
      <c r="E33" s="76" t="s">
        <v>276</v>
      </c>
      <c r="F33" s="132"/>
      <c r="G33" s="76" t="s">
        <v>276</v>
      </c>
      <c r="H33" s="76" t="s">
        <v>276</v>
      </c>
      <c r="I33" s="76" t="s">
        <v>276</v>
      </c>
      <c r="J33" s="76" t="s">
        <v>276</v>
      </c>
      <c r="K33" s="76" t="s">
        <v>276</v>
      </c>
      <c r="L33" s="76" t="s">
        <v>276</v>
      </c>
      <c r="M33" s="76" t="s">
        <v>276</v>
      </c>
    </row>
    <row r="34" spans="1:13" ht="409.6">
      <c r="A34" s="78" t="s">
        <v>334</v>
      </c>
      <c r="B34" s="76" t="s">
        <v>276</v>
      </c>
      <c r="C34" s="76" t="s">
        <v>276</v>
      </c>
      <c r="D34" s="76" t="s">
        <v>275</v>
      </c>
      <c r="E34" s="76" t="s">
        <v>276</v>
      </c>
      <c r="F34" s="75" t="s">
        <v>335</v>
      </c>
      <c r="G34" s="76" t="s">
        <v>276</v>
      </c>
      <c r="H34" s="76" t="s">
        <v>276</v>
      </c>
      <c r="I34" s="76" t="s">
        <v>276</v>
      </c>
      <c r="J34" s="76" t="s">
        <v>276</v>
      </c>
      <c r="K34" s="76" t="s">
        <v>276</v>
      </c>
      <c r="L34" s="76" t="s">
        <v>276</v>
      </c>
      <c r="M34" s="76" t="s">
        <v>276</v>
      </c>
    </row>
    <row r="35" spans="1:13" ht="40.5">
      <c r="A35" s="80" t="s">
        <v>336</v>
      </c>
      <c r="B35" s="76" t="s">
        <v>276</v>
      </c>
      <c r="C35" s="76" t="s">
        <v>276</v>
      </c>
      <c r="D35" s="76" t="s">
        <v>276</v>
      </c>
      <c r="E35" s="76" t="s">
        <v>276</v>
      </c>
      <c r="F35" s="76" t="s">
        <v>276</v>
      </c>
      <c r="G35" s="76" t="s">
        <v>276</v>
      </c>
      <c r="H35" s="76" t="s">
        <v>276</v>
      </c>
      <c r="I35" s="76" t="s">
        <v>276</v>
      </c>
      <c r="J35" s="76" t="s">
        <v>276</v>
      </c>
      <c r="K35" s="76" t="s">
        <v>276</v>
      </c>
      <c r="L35" s="76" t="s">
        <v>276</v>
      </c>
      <c r="M35" s="76" t="s">
        <v>276</v>
      </c>
    </row>
    <row r="36" spans="1:13" ht="27">
      <c r="A36" s="80" t="s">
        <v>337</v>
      </c>
      <c r="B36" s="76" t="s">
        <v>276</v>
      </c>
      <c r="C36" s="76" t="s">
        <v>276</v>
      </c>
      <c r="D36" s="76" t="s">
        <v>276</v>
      </c>
      <c r="E36" s="76" t="s">
        <v>276</v>
      </c>
      <c r="F36" s="76" t="s">
        <v>276</v>
      </c>
      <c r="G36" s="76" t="s">
        <v>276</v>
      </c>
      <c r="H36" s="76" t="s">
        <v>276</v>
      </c>
      <c r="I36" s="76" t="s">
        <v>276</v>
      </c>
      <c r="J36" s="76" t="s">
        <v>276</v>
      </c>
      <c r="K36" s="76" t="s">
        <v>276</v>
      </c>
      <c r="L36" s="76" t="s">
        <v>276</v>
      </c>
      <c r="M36" s="76" t="s">
        <v>276</v>
      </c>
    </row>
    <row r="37" spans="1:13" ht="27">
      <c r="A37" s="81" t="s">
        <v>338</v>
      </c>
      <c r="B37" s="76" t="s">
        <v>276</v>
      </c>
      <c r="C37" s="76" t="s">
        <v>276</v>
      </c>
      <c r="D37" s="76" t="s">
        <v>276</v>
      </c>
      <c r="E37" s="76" t="s">
        <v>276</v>
      </c>
      <c r="F37" s="76" t="s">
        <v>276</v>
      </c>
      <c r="G37" s="76" t="s">
        <v>276</v>
      </c>
      <c r="H37" s="76" t="s">
        <v>276</v>
      </c>
      <c r="I37" s="76" t="s">
        <v>276</v>
      </c>
      <c r="J37" s="76" t="s">
        <v>276</v>
      </c>
      <c r="K37" s="76" t="s">
        <v>276</v>
      </c>
      <c r="L37" s="76" t="s">
        <v>276</v>
      </c>
      <c r="M37" s="76" t="s">
        <v>276</v>
      </c>
    </row>
    <row r="38" spans="1:13" ht="27">
      <c r="A38" s="82" t="s">
        <v>339</v>
      </c>
      <c r="B38" s="76" t="s">
        <v>276</v>
      </c>
      <c r="C38" s="76" t="s">
        <v>276</v>
      </c>
      <c r="D38" s="76" t="s">
        <v>276</v>
      </c>
      <c r="E38" s="76" t="s">
        <v>276</v>
      </c>
      <c r="F38" s="76" t="s">
        <v>276</v>
      </c>
      <c r="G38" s="76" t="s">
        <v>276</v>
      </c>
      <c r="H38" s="76" t="s">
        <v>276</v>
      </c>
      <c r="I38" s="76" t="s">
        <v>276</v>
      </c>
      <c r="J38" s="76" t="s">
        <v>276</v>
      </c>
      <c r="K38" s="76" t="s">
        <v>276</v>
      </c>
      <c r="L38" s="76" t="s">
        <v>276</v>
      </c>
      <c r="M38" s="76" t="s">
        <v>276</v>
      </c>
    </row>
    <row r="39" spans="1:13" ht="27">
      <c r="A39" s="83" t="s">
        <v>340</v>
      </c>
      <c r="B39" s="76" t="s">
        <v>231</v>
      </c>
      <c r="C39" s="76" t="s">
        <v>231</v>
      </c>
      <c r="D39" s="76" t="s">
        <v>231</v>
      </c>
      <c r="E39" s="76" t="s">
        <v>231</v>
      </c>
      <c r="F39" s="76" t="s">
        <v>231</v>
      </c>
      <c r="G39" s="76" t="s">
        <v>231</v>
      </c>
      <c r="H39" s="76" t="s">
        <v>231</v>
      </c>
      <c r="I39" s="76" t="s">
        <v>231</v>
      </c>
      <c r="J39" s="76" t="s">
        <v>231</v>
      </c>
      <c r="K39" s="76" t="s">
        <v>231</v>
      </c>
      <c r="L39" s="76" t="s">
        <v>231</v>
      </c>
      <c r="M39" s="76" t="s">
        <v>231</v>
      </c>
    </row>
    <row r="40" spans="1:13" ht="27">
      <c r="A40" s="84" t="s">
        <v>341</v>
      </c>
      <c r="B40" s="76" t="s">
        <v>276</v>
      </c>
      <c r="C40" s="76" t="s">
        <v>276</v>
      </c>
      <c r="D40" s="76" t="s">
        <v>276</v>
      </c>
      <c r="E40" s="76" t="s">
        <v>276</v>
      </c>
      <c r="F40" s="76" t="s">
        <v>276</v>
      </c>
      <c r="G40" s="76" t="s">
        <v>276</v>
      </c>
      <c r="H40" s="76" t="s">
        <v>276</v>
      </c>
      <c r="I40" s="76" t="s">
        <v>276</v>
      </c>
      <c r="J40" s="76" t="s">
        <v>276</v>
      </c>
      <c r="K40" s="76" t="s">
        <v>276</v>
      </c>
      <c r="L40" s="76" t="s">
        <v>276</v>
      </c>
      <c r="M40" s="76" t="s">
        <v>276</v>
      </c>
    </row>
    <row r="41" spans="1:13" ht="27">
      <c r="A41" s="84" t="s">
        <v>342</v>
      </c>
      <c r="B41" s="76" t="s">
        <v>276</v>
      </c>
      <c r="C41" s="76" t="s">
        <v>276</v>
      </c>
      <c r="D41" s="76" t="s">
        <v>276</v>
      </c>
      <c r="E41" s="76" t="s">
        <v>276</v>
      </c>
      <c r="F41" s="76" t="s">
        <v>276</v>
      </c>
      <c r="G41" s="76" t="s">
        <v>276</v>
      </c>
      <c r="H41" s="76" t="s">
        <v>276</v>
      </c>
      <c r="I41" s="76" t="s">
        <v>276</v>
      </c>
      <c r="J41" s="76" t="s">
        <v>276</v>
      </c>
      <c r="K41" s="76" t="s">
        <v>276</v>
      </c>
      <c r="L41" s="76" t="s">
        <v>276</v>
      </c>
      <c r="M41" s="76" t="s">
        <v>276</v>
      </c>
    </row>
    <row r="42" spans="1:13" ht="27">
      <c r="A42" s="84" t="s">
        <v>343</v>
      </c>
      <c r="B42" s="76" t="s">
        <v>276</v>
      </c>
      <c r="C42" s="76" t="s">
        <v>276</v>
      </c>
      <c r="D42" s="76" t="s">
        <v>276</v>
      </c>
      <c r="E42" s="76" t="s">
        <v>276</v>
      </c>
      <c r="F42" s="76" t="s">
        <v>276</v>
      </c>
      <c r="G42" s="76" t="s">
        <v>276</v>
      </c>
      <c r="H42" s="76" t="s">
        <v>276</v>
      </c>
      <c r="I42" s="76" t="s">
        <v>276</v>
      </c>
      <c r="J42" s="76" t="s">
        <v>276</v>
      </c>
      <c r="K42" s="76" t="s">
        <v>276</v>
      </c>
      <c r="L42" s="76" t="s">
        <v>276</v>
      </c>
      <c r="M42" s="76" t="s">
        <v>276</v>
      </c>
    </row>
    <row r="43" spans="1:13" ht="40.5">
      <c r="A43" s="84" t="s">
        <v>344</v>
      </c>
      <c r="B43" s="76" t="s">
        <v>276</v>
      </c>
      <c r="C43" s="76" t="s">
        <v>276</v>
      </c>
      <c r="D43" s="76" t="s">
        <v>276</v>
      </c>
      <c r="E43" s="76" t="s">
        <v>276</v>
      </c>
      <c r="F43" s="76" t="s">
        <v>276</v>
      </c>
      <c r="G43" s="76" t="s">
        <v>276</v>
      </c>
      <c r="H43" s="76" t="s">
        <v>276</v>
      </c>
      <c r="I43" s="76" t="s">
        <v>276</v>
      </c>
      <c r="J43" s="76" t="s">
        <v>276</v>
      </c>
      <c r="K43" s="76" t="s">
        <v>276</v>
      </c>
      <c r="L43" s="76" t="s">
        <v>276</v>
      </c>
      <c r="M43" s="76" t="s">
        <v>276</v>
      </c>
    </row>
  </sheetData>
  <mergeCells count="32">
    <mergeCell ref="I1:I2"/>
    <mergeCell ref="J1:J2"/>
    <mergeCell ref="K1:K2"/>
    <mergeCell ref="L1:L2"/>
    <mergeCell ref="M1:M2"/>
    <mergeCell ref="A13:A18"/>
    <mergeCell ref="B13:B15"/>
    <mergeCell ref="H13:H18"/>
    <mergeCell ref="B16:B18"/>
    <mergeCell ref="H1:H2"/>
    <mergeCell ref="A1:A2"/>
    <mergeCell ref="B1:B2"/>
    <mergeCell ref="C1:C2"/>
    <mergeCell ref="D1:E1"/>
    <mergeCell ref="F1:F2"/>
    <mergeCell ref="G1:G2"/>
    <mergeCell ref="A3:A5"/>
    <mergeCell ref="B3:B5"/>
    <mergeCell ref="A10:A12"/>
    <mergeCell ref="B10:B12"/>
    <mergeCell ref="H10:H12"/>
    <mergeCell ref="A30:A33"/>
    <mergeCell ref="B30:B33"/>
    <mergeCell ref="F30:F33"/>
    <mergeCell ref="A20:A21"/>
    <mergeCell ref="B20:B21"/>
    <mergeCell ref="A23:A26"/>
    <mergeCell ref="B23:B26"/>
    <mergeCell ref="F23:F26"/>
    <mergeCell ref="A27:A29"/>
    <mergeCell ref="B27:B29"/>
    <mergeCell ref="F27:F29"/>
  </mergeCells>
  <hyperlinks>
    <hyperlink ref="H9" r:id="rId1" xr:uid="{AF1E1215-42C9-4804-8266-06483A27141A}"/>
    <hyperlink ref="H10" r:id="rId2" xr:uid="{25DA161E-C4DA-46F6-A04A-5B09C72BD99F}"/>
    <hyperlink ref="H13" r:id="rId3" xr:uid="{5597276E-301E-4221-A301-3332B43285C4}"/>
    <hyperlink ref="H21" r:id="rId4" xr:uid="{8B82A906-1540-4237-82E9-5C3EA017C7B6}"/>
    <hyperlink ref="F30" r:id="rId5" xr:uid="{30F3C007-BE25-4FC6-AB95-08A1105C1CE7}"/>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1b56d242-2de2-436e-909d-5f39b3f5a13f" xsi:nil="true"/>
    <Fecha xmlns="1b56d242-2de2-436e-909d-5f39b3f5a13f" xsi:nil="true"/>
    <lcf76f155ced4ddcb4097134ff3c332f xmlns="1b56d242-2de2-436e-909d-5f39b3f5a13f">
      <Terms xmlns="http://schemas.microsoft.com/office/infopath/2007/PartnerControls"/>
    </lcf76f155ced4ddcb4097134ff3c332f>
    <TaxCatchAll xmlns="7d8a038c-8e47-4b9b-832c-c2703550e0d5" xsi:nil="true"/>
    <SharedWithUsers xmlns="7d8a038c-8e47-4b9b-832c-c2703550e0d5">
      <UserInfo>
        <DisplayName>Angie Paola Moreno Avendaño</DisplayName>
        <AccountId>2390</AccountId>
        <AccountType/>
      </UserInfo>
      <UserInfo>
        <DisplayName>Diego Sebastian Jurado Numpaque</DisplayName>
        <AccountId>2267</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D4BBDC2E0A8F91479BDF2B4461D766C0" ma:contentTypeVersion="20" ma:contentTypeDescription="Crear nuevo documento." ma:contentTypeScope="" ma:versionID="6a93bb8840a201d1c6a410854bec0165">
  <xsd:schema xmlns:xsd="http://www.w3.org/2001/XMLSchema" xmlns:xs="http://www.w3.org/2001/XMLSchema" xmlns:p="http://schemas.microsoft.com/office/2006/metadata/properties" xmlns:ns2="1b56d242-2de2-436e-909d-5f39b3f5a13f" xmlns:ns3="7d8a038c-8e47-4b9b-832c-c2703550e0d5" targetNamespace="http://schemas.microsoft.com/office/2006/metadata/properties" ma:root="true" ma:fieldsID="4e650d8b3def7b66ac3ba15bc0c8c3b1" ns2:_="" ns3:_="">
    <xsd:import namespace="1b56d242-2de2-436e-909d-5f39b3f5a13f"/>
    <xsd:import namespace="7d8a038c-8e47-4b9b-832c-c2703550e0d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2:MediaLengthInSeconds" minOccurs="0"/>
                <xsd:element ref="ns2:_Flow_SignoffStatus" minOccurs="0"/>
                <xsd:element ref="ns2:lcf76f155ced4ddcb4097134ff3c332f" minOccurs="0"/>
                <xsd:element ref="ns3:TaxCatchAll" minOccurs="0"/>
                <xsd:element ref="ns2:Fech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56d242-2de2-436e-909d-5f39b3f5a1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Flow_SignoffStatus" ma:index="21" nillable="true" ma:displayName="Estado de aprobación" ma:internalName="Estado_x0020_de_x0020_aprobaci_x00f3_n">
      <xsd:simpleType>
        <xsd:restriction base="dms:Text"/>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element name="Fecha" ma:index="25" nillable="true" ma:displayName="Fecha" ma:format="DateTime" ma:internalName="Fecha">
      <xsd:simpleType>
        <xsd:restriction base="dms:DateTime"/>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d8a038c-8e47-4b9b-832c-c2703550e0d5"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4" nillable="true" ma:displayName="Taxonomy Catch All Column" ma:hidden="true" ma:list="{016c4c8c-a1c8-4af4-a143-ea7c820d925a}" ma:internalName="TaxCatchAll" ma:showField="CatchAllData" ma:web="7d8a038c-8e47-4b9b-832c-c2703550e0d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D912C2-67FF-4F74-B857-B8D2F5FE6CA6}"/>
</file>

<file path=customXml/itemProps2.xml><?xml version="1.0" encoding="utf-8"?>
<ds:datastoreItem xmlns:ds="http://schemas.openxmlformats.org/officeDocument/2006/customXml" ds:itemID="{E351C6F0-6527-4CF0-AE65-16548F605B3A}"/>
</file>

<file path=customXml/itemProps3.xml><?xml version="1.0" encoding="utf-8"?>
<ds:datastoreItem xmlns:ds="http://schemas.openxmlformats.org/officeDocument/2006/customXml" ds:itemID="{265251AB-C88B-4079-B78F-2291AC2E7AB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Diego Sebastian Jurado Numpaque</cp:lastModifiedBy>
  <cp:revision/>
  <dcterms:created xsi:type="dcterms:W3CDTF">2021-01-25T18:44:53Z</dcterms:created>
  <dcterms:modified xsi:type="dcterms:W3CDTF">2024-04-10T13:57:39Z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0x010100D4BBDC2E0A8F91479BDF2B4461D766C0</vt:lpwstr>
  </property>
  <property fmtid="{D5CDD505-2E9C-101B-9397-08002B2CF9AE}" pid="3" name="MediaServiceImageTags">
    <vt:lpwstr/>
  </property>
</Properties>
</file>