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/Desktop/"/>
    </mc:Choice>
  </mc:AlternateContent>
  <xr:revisionPtr revIDLastSave="0" documentId="8_{5A632069-2EF2-7E44-A830-491468D40B6B}" xr6:coauthVersionLast="46" xr6:coauthVersionMax="46" xr10:uidLastSave="{00000000-0000-0000-0000-000000000000}"/>
  <bookViews>
    <workbookView xWindow="0" yWindow="0" windowWidth="25600" windowHeight="16000" xr2:uid="{82425007-B10C-4B30-B14E-E133B79C6502}"/>
  </bookViews>
  <sheets>
    <sheet name="2021 Bo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P30" i="1" l="1"/>
  <c r="P29" i="1"/>
  <c r="P28" i="1"/>
  <c r="E13" i="1" l="1"/>
  <c r="P27" i="1" l="1"/>
  <c r="P26" i="1"/>
  <c r="P25" i="1"/>
  <c r="P24" i="1"/>
  <c r="P23" i="1"/>
  <c r="AQ37" i="1" l="1"/>
  <c r="AL37" i="1"/>
  <c r="AG37" i="1"/>
  <c r="AB37" i="1"/>
  <c r="W37" i="1"/>
  <c r="AQ31" i="1"/>
  <c r="AL31" i="1"/>
  <c r="AG31" i="1"/>
  <c r="AB31" i="1"/>
  <c r="W31" i="1"/>
  <c r="L37" i="1"/>
  <c r="P37" i="1"/>
  <c r="O37" i="1"/>
  <c r="N37" i="1"/>
  <c r="M37" i="1"/>
  <c r="AP36" i="1" l="1"/>
  <c r="AP35" i="1"/>
  <c r="AP34" i="1"/>
  <c r="AP33" i="1"/>
  <c r="AP32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K36" i="1"/>
  <c r="AK35" i="1"/>
  <c r="AK34" i="1"/>
  <c r="AK33" i="1"/>
  <c r="AK32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F36" i="1"/>
  <c r="AF35" i="1"/>
  <c r="AF34" i="1"/>
  <c r="AF33" i="1"/>
  <c r="AF32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A36" i="1"/>
  <c r="AA35" i="1"/>
  <c r="AA34" i="1"/>
  <c r="AA33" i="1"/>
  <c r="AA32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V36" i="1"/>
  <c r="V35" i="1"/>
  <c r="V34" i="1"/>
  <c r="V33" i="1"/>
  <c r="V32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E31" i="1"/>
  <c r="E37" i="1"/>
  <c r="O38" i="1" s="1"/>
  <c r="W38" i="1" l="1"/>
  <c r="P38" i="1"/>
  <c r="AA37" i="1"/>
  <c r="AA38" i="1" s="1"/>
  <c r="AK37" i="1"/>
  <c r="AK38" i="1" s="1"/>
  <c r="AL38" i="1"/>
  <c r="AB38" i="1"/>
  <c r="N38" i="1"/>
  <c r="AG38" i="1"/>
  <c r="V37" i="1"/>
  <c r="V38" i="1" s="1"/>
  <c r="AF37" i="1"/>
  <c r="AF38" i="1" s="1"/>
  <c r="AP37" i="1"/>
  <c r="AP38" i="1" s="1"/>
  <c r="AQ38" i="1"/>
  <c r="M38" i="1"/>
  <c r="L38" i="1"/>
  <c r="E38" i="1"/>
</calcChain>
</file>

<file path=xl/sharedStrings.xml><?xml version="1.0" encoding="utf-8"?>
<sst xmlns="http://schemas.openxmlformats.org/spreadsheetml/2006/main" count="373" uniqueCount="192">
  <si>
    <t>VIGENCIA DE LA PLANEACIÓN 2021</t>
  </si>
  <si>
    <t>CONTROL DE CAMBIOS</t>
  </si>
  <si>
    <t>PROCESOS ASOCIADOS</t>
  </si>
  <si>
    <t>VERSIÓN</t>
  </si>
  <si>
    <t>FECHA</t>
  </si>
  <si>
    <t>DESCRIPCIÓN DE LA MODIFICACIÓN</t>
  </si>
  <si>
    <t>PLAN ESTRATÉGICO INSTITUCIONAL</t>
  </si>
  <si>
    <t>PROCESO</t>
  </si>
  <si>
    <t>INDICADOR</t>
  </si>
  <si>
    <t>OBJETIVO ESTRATÉGICO</t>
  </si>
  <si>
    <t>TIPO DE META</t>
  </si>
  <si>
    <t>NOMBRE DEL INDICADOR</t>
  </si>
  <si>
    <t>UNIDAD DE MEDIDA</t>
  </si>
  <si>
    <t>I TRI</t>
  </si>
  <si>
    <t>II TRI</t>
  </si>
  <si>
    <t>III TRI</t>
  </si>
  <si>
    <t>IV TRI</t>
  </si>
  <si>
    <t>TIPO DE INDICADOR</t>
  </si>
  <si>
    <t>FUENTE DE INFORMACIÓN</t>
  </si>
  <si>
    <t>RESPONSABLES DE LA ACTIVIDAD</t>
  </si>
  <si>
    <t>PROGRAMADO</t>
  </si>
  <si>
    <t>EJECUTADO</t>
  </si>
  <si>
    <t>ANÁLISIS DE AVANCE</t>
  </si>
  <si>
    <t>MEDIO DE VERIFICACIÓN</t>
  </si>
  <si>
    <t>ANÁLISIS DE RESULTADO</t>
  </si>
  <si>
    <t>No OE</t>
  </si>
  <si>
    <t>Gestión pública territorial local</t>
  </si>
  <si>
    <t>Gestión corporativa institucional (local)</t>
  </si>
  <si>
    <t>Inspección, vigilancia y control</t>
  </si>
  <si>
    <t>Realizar acciones enfocadas al fortalecimiento de la gobernabilidad democrática local</t>
  </si>
  <si>
    <t>Creciente</t>
  </si>
  <si>
    <t>Constante</t>
  </si>
  <si>
    <t>Suma</t>
  </si>
  <si>
    <t>Porcentaje de cumplimiento metas Plan de Desarrollo Local</t>
  </si>
  <si>
    <t>Porcentaje de aumento de votantes en presupuestos participativos</t>
  </si>
  <si>
    <t>Porcentaje de ejecución propuestas ganadoras de presupuestos participativos</t>
  </si>
  <si>
    <t>Porcentaje de giros acumulados de obligaciones por pagar de la vigencia 2020</t>
  </si>
  <si>
    <t>Porcentaje de giros acumulados de obligaciones por pagar de la vigencia 2019 y anteriores</t>
  </si>
  <si>
    <t>Porcentaje de compromiso del presupuesto de inversión directa de la vigencia 2021</t>
  </si>
  <si>
    <t>Porcentaje de giros acumulados</t>
  </si>
  <si>
    <t>Porcentaje de contratos registrados en SIPSE Local</t>
  </si>
  <si>
    <t>Porcentaje de contratos en estado ejecución registrados en SIPSE Local</t>
  </si>
  <si>
    <t>Porcentaje de registro total de información de los proyectos de inversión local en SIPSE Local</t>
  </si>
  <si>
    <t xml:space="preserve">Expedientes a cargo de las inspecciones de policía impulsados </t>
  </si>
  <si>
    <t>Fallos de fondo en primera instancia proferidos</t>
  </si>
  <si>
    <t>Actuaciones Administrativas terminadas (archivadas)</t>
  </si>
  <si>
    <t>Actuaciones Administrativas terminadas hasta la primera instancia</t>
  </si>
  <si>
    <t>Acciones de control u operativos en materia de  integridad del espacio publico.</t>
  </si>
  <si>
    <t>Acciones de control u operativos en materia actividad económica realizadas</t>
  </si>
  <si>
    <t>Acciones de control u operativos en materia de obras y urbanismo realizadas</t>
  </si>
  <si>
    <t>Acciones de control u operativos para el cumplimiento de los fallos de río Bogotá realizadas</t>
  </si>
  <si>
    <t>Porcentaje de avance acumulado en cumplimiento de metas Plan de Desarrollo Local (metas entregadas)</t>
  </si>
  <si>
    <t>(Giros acumulados/Presupuesto comprometido constituido como obligaciones por pagar de la vigencia 2020)*100</t>
  </si>
  <si>
    <t>(Giros acumulados/Presupuesto comprometido constituido como obligaciones por pagar de la vigencia 2019 y anteriores)*100</t>
  </si>
  <si>
    <t>(Valor de RP de inversión directa de la vigencia  / Valor total del presupuesto de inversión directa de la Vigencia)*100</t>
  </si>
  <si>
    <t>(Giros acumulados de inversión directa/Presupuesto disponible de inversión directa de la vigencia)*100</t>
  </si>
  <si>
    <t>(Número de contratos registrados en SIPSE Local /Número de contratos publicados en la plataforma SECOP I y II)*100%</t>
  </si>
  <si>
    <t>(Número de contratos registrados en SIPSE Local en estado ejecución /Número total de contratos registrados en SIPSE Local)*100%</t>
  </si>
  <si>
    <t>(Proyectos y contratos registrados con toda la información en SIPSE Local / Proyectos y contratos registrados y aprobados en aplicativos oficiales (SEGPLAN /BOGDATA/SECOP))*100%</t>
  </si>
  <si>
    <t xml:space="preserve">Número de expedientes a cargo de las inspecciones de policía impulsados </t>
  </si>
  <si>
    <t>Número de Fallos de fondo en primera instancia proferidos</t>
  </si>
  <si>
    <t>Número de Actuaciones Administrativas terminadas (archivadas)</t>
  </si>
  <si>
    <t>Número de Actuaciones Administrativas terminadas hasta la primera instancia</t>
  </si>
  <si>
    <t>Número de Acciones de control u operativos en materia de  integridad del espacio publico.</t>
  </si>
  <si>
    <t>Número de Acciones de control u operativos en materia actividad económica realizadas</t>
  </si>
  <si>
    <t>Número de Acciones de control u operativos en materia de obras y urbanismo realizadas</t>
  </si>
  <si>
    <t>Número de Acciones de control u operativos para el cumplimiento de los fallos de río Bogotá realizadas</t>
  </si>
  <si>
    <t>RETADORA (MEJORA)</t>
  </si>
  <si>
    <t>GESTIÓN</t>
  </si>
  <si>
    <t>PORCENTAJE</t>
  </si>
  <si>
    <t xml:space="preserve">Expedientes de actuaciones de policía </t>
  </si>
  <si>
    <t>Fallos de fondo</t>
  </si>
  <si>
    <t>Actuaciones administrativas terminadas</t>
  </si>
  <si>
    <t>Actuaciones administrativas terminadas por vía gubernativa</t>
  </si>
  <si>
    <t xml:space="preserve">acciones de control u operativos </t>
  </si>
  <si>
    <t>ENTREGABLE</t>
  </si>
  <si>
    <t>MUSI</t>
  </si>
  <si>
    <t>Alcaldía Local</t>
  </si>
  <si>
    <t>Matriz MUSI</t>
  </si>
  <si>
    <t>Registro consolidado de votantes en presupuestos participativos Fase II</t>
  </si>
  <si>
    <t>Plataforma Gobierno Abierto para Bogotá
Acta de acuerdo participativo</t>
  </si>
  <si>
    <t>Informe consolidado de votantes Fase II</t>
  </si>
  <si>
    <t>Reporte de recursos comprometidos y con Registro Presupuestal</t>
  </si>
  <si>
    <t>Plataforma Gobierno Abierto para Bogotá
Acta de acuerdo participativo
BOGDATA</t>
  </si>
  <si>
    <t>Reporte de seguimiento a la ejecución de las propuestas 
Reporte de ejecución presupuestal BOGDATA</t>
  </si>
  <si>
    <t xml:space="preserve">Efectividad </t>
  </si>
  <si>
    <t xml:space="preserve">Eficacia </t>
  </si>
  <si>
    <t>Reporte seguimiento mensual consolidado</t>
  </si>
  <si>
    <t>BOGDATA</t>
  </si>
  <si>
    <t>Informe de ejecución presupuestal de obligaciones por pagar</t>
  </si>
  <si>
    <t>Reporte de ejecución presupuestal BOGDATA</t>
  </si>
  <si>
    <t>Reporte SIPSE LOCAL y Reporte SECOP</t>
  </si>
  <si>
    <t>Reporte de seguimiento</t>
  </si>
  <si>
    <t>Reporte SIPSE LOCAL</t>
  </si>
  <si>
    <t>Reporte de SIPSE Local</t>
  </si>
  <si>
    <t>Aplicativo ARCO</t>
  </si>
  <si>
    <t>Aplicativo Si Actúa I</t>
  </si>
  <si>
    <t>Acta de asistencia e informe del operativo</t>
  </si>
  <si>
    <t>Acta de asistencia e informe de la actividad</t>
  </si>
  <si>
    <t>Acta de asistencia e informe de la actividad y registros fotográficos</t>
  </si>
  <si>
    <t>Obtener una ponderación semestral de 80% en la implementación del sistema de gestión ambiental en la alcaldía local, de acuerdo a la herramienta de medición construida por la OAP</t>
  </si>
  <si>
    <t>Mantener el 100% de las acciones de mejora asignadas al proceso/Alcaldía con relación a planes de mejoramiento interno documentadas y vigentes</t>
  </si>
  <si>
    <t>Mantener el 100% de la información de las páginas Web actualizada de acuerdo a lo establecido en la ley 1712 de 2014</t>
  </si>
  <si>
    <t>Participar del 100% de las capacitaciones que se realicen en gestión de riesgos, planes de mejora, y sistema de gestión institucional</t>
  </si>
  <si>
    <t>Total metas transversales (20%)</t>
  </si>
  <si>
    <t xml:space="preserve">Total plan de gestión </t>
  </si>
  <si>
    <t>((Número de votantes en presupuestos participativos vigencia 2021/Número de votantes en presupuestos participativos vigencia 2020)-1)*100</t>
  </si>
  <si>
    <t>(Número de propuestas ganadoras ejecutadas en la vigencia / Número total de propuestas ganadoras)*100</t>
  </si>
  <si>
    <t>Total metas procesos Alcaldía local (80%)</t>
  </si>
  <si>
    <t>META PLAN DE GESTIÓN VIGENCIA</t>
  </si>
  <si>
    <t>PONDERACIÓN DE LA META</t>
  </si>
  <si>
    <t>FÓRMULA DEL INDICADOR</t>
  </si>
  <si>
    <t>LÍNEA BASE</t>
  </si>
  <si>
    <t>TIPO DE PROGRAMACIÓN</t>
  </si>
  <si>
    <t>TOTAL PROGRAMACIÓN VIGENCIA</t>
  </si>
  <si>
    <t>MÉTODO DE VERIFICACIÓN PARA EL SEGUIMIENTO</t>
  </si>
  <si>
    <t>RESULTADO DE LA MEDICIÓN</t>
  </si>
  <si>
    <t>EVALUACIÓN FINAL PLAN DE GESTIÓN</t>
  </si>
  <si>
    <t>SEGUIMIENTO PLAN GESTIÓN PROCESOS ALCALDÍA LOCAL</t>
  </si>
  <si>
    <t>SEGUIMIENTO PLANES DE GESTIÓN DE LA ALCALDÍA LOCAL</t>
  </si>
  <si>
    <t xml:space="preserve">IV TRIMESTRE </t>
  </si>
  <si>
    <t xml:space="preserve">I TRIMESTRE </t>
  </si>
  <si>
    <t xml:space="preserve">II TRIMESTRE </t>
  </si>
  <si>
    <t xml:space="preserve">III TRIMESTRE </t>
  </si>
  <si>
    <t>PROGRAMACIÓN DE LA VIGENCIA</t>
  </si>
  <si>
    <t>Planeación Instituciona</t>
  </si>
  <si>
    <t>Servicio a la Ciudadanía</t>
  </si>
  <si>
    <t>Dar respuesta al 100% de los requerimientos ciudadanos asignados a la alcaldía local con corte a 31 de diciembre de 2020, según la información de seguimiento presentada por el proceso de servicio a la ciudadanía</t>
  </si>
  <si>
    <t>SOSTENIBILIDAD DEL SISTEMA DE GESTIÓN</t>
  </si>
  <si>
    <t>Acciones correctivas documentadas y vigentes</t>
  </si>
  <si>
    <t>Porcentaje de cumplimiento publicación de información</t>
  </si>
  <si>
    <t>CONSTANTE</t>
  </si>
  <si>
    <t>Porcentaje de buenas prácticas ambientales implementadas</t>
  </si>
  <si>
    <t>Planes de mejora</t>
  </si>
  <si>
    <t>Requisitos cumplidos</t>
  </si>
  <si>
    <t>Capacitaciones realizadas</t>
  </si>
  <si>
    <t>CRECIENTE</t>
  </si>
  <si>
    <t>Requerimientos ciudadanos con respuesta definitiva</t>
  </si>
  <si>
    <t>Porcentaje de requerimientos ciudadanos de la vigencia 2020 con respuesta definitiva.</t>
  </si>
  <si>
    <t>(No de respuestas efectuadas / No requerimientos instaurados antes del 31 de diciembre 2019)*100</t>
  </si>
  <si>
    <t>(No de capacitaciones en las que asistió/ No de capacitaciones convocadas)*100</t>
  </si>
  <si>
    <t>(No de requisitos de la ley 1712 de 2014 de publicación de la información cumplidos en la página web/No total de requisitos de la ley 1712 de 2014 de publicación de la información)*100</t>
  </si>
  <si>
    <t>(No. De acciones vencidas del plan de mejoramiento responsabilidad del proceso  / No  de acciones a gestionar bajo responsabilidad del proceso)*100</t>
  </si>
  <si>
    <t>ND</t>
  </si>
  <si>
    <t>Criterios ambientales</t>
  </si>
  <si>
    <t>No de criterios ambientales cumplimiento / No de criterios ambientales establecidos en la herramienta de medición)*100%</t>
  </si>
  <si>
    <t xml:space="preserve">Comunicación Estratégica </t>
  </si>
  <si>
    <t>Participación en capacitaciones</t>
  </si>
  <si>
    <t>Reporte trimestral de avance del Plan de Desarrollo Local - PDL</t>
  </si>
  <si>
    <t>Herramienta Oficina Asesora de Planeación</t>
  </si>
  <si>
    <t>Listas de chequeo al cumplimiento de criterios ambientales remitidos por la OAP</t>
  </si>
  <si>
    <t>MIMEC - SIG</t>
  </si>
  <si>
    <t>Reportes MIMEC - SIG remitidos por la OAP</t>
  </si>
  <si>
    <t>Revisión página Web de la alcaldía</t>
  </si>
  <si>
    <t>Listado de asistencia
Video de la reunión
Presentación</t>
  </si>
  <si>
    <t>Página Web Alcaldía Local</t>
  </si>
  <si>
    <t xml:space="preserve">Reporte Aplicativo CRONOS </t>
  </si>
  <si>
    <t>Responsable del Reporte: Planeación Institucional- Grupo ambiente</t>
  </si>
  <si>
    <t>Responsable del Reporte: Planeación Institucional- Grupo Planeación Institucional</t>
  </si>
  <si>
    <t>Responsable del Reporte: Oficina Asesora de Comunicaciones</t>
  </si>
  <si>
    <t>Responsable del Reporte: Subsecretaria de Gestión Institicional - Grupo Oficina de atención a la Ciudadanía</t>
  </si>
  <si>
    <t>Resultados de medición de los criterios ambientales</t>
  </si>
  <si>
    <t>Acciones de mejorar sin vencimiento</t>
  </si>
  <si>
    <t>Página web de la alcaldía local con la información actualizada al 100%</t>
  </si>
  <si>
    <t>Registros de capacitación</t>
  </si>
  <si>
    <t>Respuestas a la ciudadania</t>
  </si>
  <si>
    <r>
      <t xml:space="preserve">Cumplir el </t>
    </r>
    <r>
      <rPr>
        <b/>
        <sz val="11"/>
        <color theme="1"/>
        <rFont val="Calibri Light"/>
        <family val="2"/>
        <scheme val="major"/>
      </rPr>
      <t>10%</t>
    </r>
    <r>
      <rPr>
        <sz val="11"/>
        <color theme="1"/>
        <rFont val="Calibri Light"/>
        <family val="2"/>
        <scheme val="major"/>
      </rPr>
      <t xml:space="preserve"> de las metas del Plan de Desarrollo Local (metas entregadas)</t>
    </r>
  </si>
  <si>
    <r>
      <t xml:space="preserve">Incrementar en </t>
    </r>
    <r>
      <rPr>
        <b/>
        <sz val="11"/>
        <color theme="1"/>
        <rFont val="Calibri Light"/>
        <family val="2"/>
        <scheme val="major"/>
      </rPr>
      <t xml:space="preserve">15% </t>
    </r>
    <r>
      <rPr>
        <sz val="11"/>
        <color theme="1"/>
        <rFont val="Calibri Light"/>
        <family val="2"/>
        <scheme val="major"/>
      </rPr>
      <t>la participación efectiva la ciudadanía  votantes) en los ejercicios de presupuestos participativos Fase II con respecto al año anterior</t>
    </r>
  </si>
  <si>
    <r>
      <t xml:space="preserve">Lograr que el </t>
    </r>
    <r>
      <rPr>
        <b/>
        <sz val="11"/>
        <color theme="1"/>
        <rFont val="Calibri Light"/>
        <family val="2"/>
        <scheme val="major"/>
      </rPr>
      <t xml:space="preserve">100% </t>
    </r>
    <r>
      <rPr>
        <sz val="11"/>
        <color theme="1"/>
        <rFont val="Calibri Light"/>
        <family val="2"/>
        <scheme val="major"/>
      </rPr>
      <t xml:space="preserve"> de las propuestas ganadoras de  presupuestos participativos (Fase II) cuenten con todos los recursos comprometidos en la vigencia.</t>
    </r>
  </si>
  <si>
    <r>
      <t xml:space="preserve">Girar mínimo el </t>
    </r>
    <r>
      <rPr>
        <b/>
        <sz val="11"/>
        <color theme="1"/>
        <rFont val="Calibri Light"/>
        <family val="2"/>
        <scheme val="major"/>
      </rPr>
      <t>40% </t>
    </r>
    <r>
      <rPr>
        <sz val="11"/>
        <color theme="1"/>
        <rFont val="Calibri Light"/>
        <family val="2"/>
        <scheme val="major"/>
      </rPr>
      <t>del presupuesto total  disponible de inversión directa de la vigencia</t>
    </r>
  </si>
  <si>
    <r>
      <t xml:space="preserve">Registrar en el sistema SIPSE Local, el </t>
    </r>
    <r>
      <rPr>
        <b/>
        <sz val="11"/>
        <color theme="1"/>
        <rFont val="Calibri Light"/>
        <family val="2"/>
        <scheme val="major"/>
      </rPr>
      <t>95%</t>
    </r>
    <r>
      <rPr>
        <sz val="11"/>
        <color theme="1"/>
        <rFont val="Calibri Light"/>
        <family val="2"/>
        <scheme val="major"/>
      </rPr>
      <t xml:space="preserve"> de los contratos publicados en la plataforma SECOP I y II de la vigencia. </t>
    </r>
  </si>
  <si>
    <r>
      <t xml:space="preserve">Lograr que el </t>
    </r>
    <r>
      <rPr>
        <b/>
        <sz val="11"/>
        <color theme="1"/>
        <rFont val="Calibri Light"/>
        <family val="2"/>
        <scheme val="major"/>
      </rPr>
      <t>100%</t>
    </r>
    <r>
      <rPr>
        <sz val="11"/>
        <color theme="1"/>
        <rFont val="Calibri Light"/>
        <family val="2"/>
        <scheme val="major"/>
      </rPr>
      <t xml:space="preserve"> de los contratos celebrados se encuentren en estado ejecución dentro del sistema SIPSE Local. </t>
    </r>
  </si>
  <si>
    <r>
      <t xml:space="preserve">Registrar y actualizar al </t>
    </r>
    <r>
      <rPr>
        <b/>
        <sz val="11"/>
        <color theme="1"/>
        <rFont val="Calibri Light"/>
        <family val="2"/>
        <scheme val="major"/>
      </rPr>
      <t>95%</t>
    </r>
    <r>
      <rPr>
        <sz val="11"/>
        <color theme="1"/>
        <rFont val="Calibri Light"/>
        <family val="2"/>
        <scheme val="major"/>
      </rPr>
      <t xml:space="preserve"> la información en los módulos y funcionalidades en producción de SIPSE Local de la vigencia (Módulo de proyectos-Banco de Iniciativas, Módulo de Contratación y Financiero)</t>
    </r>
  </si>
  <si>
    <t>Registros operativos Alcaldía Local</t>
  </si>
  <si>
    <t>Fortalecer la gestión institucional aumentando las capacidades de la entidad para la planeación, seguimiento y ejecución de sus metas y recursos, y la gestión del talento humano.</t>
  </si>
  <si>
    <t>Brindar atención oportuna y de calidad a los diferentes sectores poblacionales, generando relaciones de confianza y respeto por la diferencia.</t>
  </si>
  <si>
    <t>Gestión Pública Territorial
Gestión Corporativa Institucional
Inspección, Vigilancia y Control
Servicio a la Ciudadanía
Planeación Institucional
Comunicación Estratégica</t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</si>
  <si>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4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25 de enero de 2020
</t>
    </r>
    <r>
      <rPr>
        <b/>
        <sz val="11"/>
        <color theme="1"/>
        <rFont val="Calibri Light"/>
        <family val="2"/>
        <scheme val="major"/>
      </rPr>
      <t>Caso HOLA: 150917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</si>
  <si>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70</t>
    </r>
    <r>
      <rPr>
        <sz val="11"/>
        <color theme="1"/>
        <rFont val="Calibri Light"/>
        <family val="2"/>
        <scheme val="major"/>
      </rPr>
      <t xml:space="preserve"> operativos de inspección, vigilancia y control en materia de integridad del espacio público</t>
    </r>
  </si>
  <si>
    <r>
      <t xml:space="preserve">ALCALDÍA LOCAL DE </t>
    </r>
    <r>
      <rPr>
        <b/>
        <u/>
        <sz val="11"/>
        <color theme="1"/>
        <rFont val="Calibri Light"/>
        <family val="2"/>
        <scheme val="major"/>
      </rPr>
      <t>BOSA</t>
    </r>
  </si>
  <si>
    <r>
      <t>Girar mínimo el </t>
    </r>
    <r>
      <rPr>
        <b/>
        <sz val="11"/>
        <color theme="1"/>
        <rFont val="Calibri Light"/>
        <family val="2"/>
        <scheme val="major"/>
      </rPr>
      <t xml:space="preserve"> 64% </t>
    </r>
    <r>
      <rPr>
        <sz val="11"/>
        <color theme="1"/>
        <rFont val="Calibri Light"/>
        <family val="2"/>
        <scheme val="major"/>
      </rPr>
      <t>del presupuesto comprometido constituido como obligaciones por pagar de la vigencia 2019 y anteriores</t>
    </r>
  </si>
  <si>
    <r>
      <t xml:space="preserve">Girar mínimo el </t>
    </r>
    <r>
      <rPr>
        <b/>
        <sz val="11"/>
        <color theme="1"/>
        <rFont val="Calibri Light"/>
        <family val="2"/>
        <scheme val="major"/>
      </rPr>
      <t>64%</t>
    </r>
    <r>
      <rPr>
        <sz val="11"/>
        <color theme="1"/>
        <rFont val="Calibri Light"/>
        <family val="2"/>
        <scheme val="major"/>
      </rPr>
      <t xml:space="preserve"> del presupuesto comprometido constituido como obligaciones por pagar de la vigencia 2020</t>
    </r>
  </si>
  <si>
    <r>
      <t xml:space="preserve">Comprometer mínimo el </t>
    </r>
    <r>
      <rPr>
        <b/>
        <sz val="11"/>
        <color theme="1"/>
        <rFont val="Calibri Light"/>
        <family val="2"/>
        <scheme val="major"/>
      </rPr>
      <t>25%</t>
    </r>
    <r>
      <rPr>
        <sz val="11"/>
        <color theme="1"/>
        <rFont val="Calibri Light"/>
        <family val="2"/>
        <scheme val="major"/>
      </rPr>
      <t xml:space="preserve"> al 30 de junio y el </t>
    </r>
    <r>
      <rPr>
        <b/>
        <sz val="11"/>
        <color theme="1"/>
        <rFont val="Calibri Light"/>
        <family val="2"/>
        <scheme val="major"/>
      </rPr>
      <t>97%</t>
    </r>
    <r>
      <rPr>
        <sz val="11"/>
        <color theme="1"/>
        <rFont val="Calibri Light"/>
        <family val="2"/>
        <scheme val="major"/>
      </rPr>
      <t xml:space="preserve"> al 31 de diciembre del presupuesto de inversión directa de la vigencia 2021</t>
    </r>
  </si>
  <si>
    <r>
      <t xml:space="preserve">Impulsar procesalmente (avocar, rechazar, enviar al competente y todo lo que derive del desarrollo de la actuación), </t>
    </r>
    <r>
      <rPr>
        <b/>
        <sz val="11"/>
        <color theme="1"/>
        <rFont val="Calibri Light"/>
        <family val="2"/>
        <scheme val="major"/>
      </rPr>
      <t>7.680</t>
    </r>
    <r>
      <rPr>
        <sz val="11"/>
        <color theme="1"/>
        <rFont val="Calibri Light"/>
        <family val="2"/>
        <scheme val="major"/>
      </rPr>
      <t xml:space="preserve"> expedientes a cargo de las inspecciones de policía.</t>
    </r>
  </si>
  <si>
    <r>
      <t xml:space="preserve">Terminar (archivar), </t>
    </r>
    <r>
      <rPr>
        <b/>
        <sz val="11"/>
        <color theme="1"/>
        <rFont val="Calibri Light"/>
        <family val="2"/>
        <scheme val="major"/>
      </rPr>
      <t xml:space="preserve">219 </t>
    </r>
    <r>
      <rPr>
        <sz val="11"/>
        <color theme="1"/>
        <rFont val="Calibri Light"/>
        <family val="2"/>
        <scheme val="major"/>
      </rPr>
      <t>actuaciones administrativas activas</t>
    </r>
  </si>
  <si>
    <r>
      <t xml:space="preserve">Terminar </t>
    </r>
    <r>
      <rPr>
        <b/>
        <sz val="11"/>
        <color theme="1"/>
        <rFont val="Calibri Light"/>
        <family val="2"/>
        <scheme val="major"/>
      </rPr>
      <t>141</t>
    </r>
    <r>
      <rPr>
        <sz val="11"/>
        <color theme="1"/>
        <rFont val="Calibri Light"/>
        <family val="2"/>
        <scheme val="major"/>
      </rPr>
      <t xml:space="preserve"> actuaciones administrativas en primera instancia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</si>
  <si>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126</t>
    </r>
    <r>
      <rPr>
        <sz val="11"/>
        <color theme="1"/>
        <rFont val="Calibri Light"/>
        <family val="2"/>
        <scheme val="major"/>
      </rPr>
      <t xml:space="preserve"> operativos de inspección, vigilancia y control en materia de actividad económica 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</si>
  <si>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60</t>
    </r>
    <r>
      <rPr>
        <sz val="11"/>
        <color theme="1"/>
        <rFont val="Calibri Light"/>
        <family val="2"/>
        <scheme val="major"/>
      </rPr>
      <t xml:space="preserve"> operativos de inspección, vigilancia y control en materia de obras y urbanismo 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</si>
  <si>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10</t>
    </r>
    <r>
      <rPr>
        <sz val="11"/>
        <color theme="1"/>
        <rFont val="Calibri Light"/>
        <family val="2"/>
        <scheme val="major"/>
      </rPr>
      <t xml:space="preserve"> operativos de inspección, vigilancia y control para dar cumplimiento a los fallos Río Bogotá </t>
    </r>
  </si>
  <si>
    <r>
      <t xml:space="preserve">Proferir </t>
    </r>
    <r>
      <rPr>
        <b/>
        <sz val="11"/>
        <color theme="1"/>
        <rFont val="Calibri Light"/>
        <family val="2"/>
        <scheme val="major"/>
      </rPr>
      <t>3.840</t>
    </r>
    <r>
      <rPr>
        <sz val="11"/>
        <color theme="1"/>
        <rFont val="Calibri Light"/>
        <family val="2"/>
        <scheme val="major"/>
      </rPr>
      <t xml:space="preserve"> de fallos en primera instancia sobre los expedientes a cargo de las inspecciones de policía</t>
    </r>
  </si>
  <si>
    <t>Publicación del plan de gestión aprobado. Caso HOLA: 152074</t>
  </si>
  <si>
    <t>1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</si>
</sst>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9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9" fontId="5" fillId="9" borderId="1" xfId="1" applyNumberFormat="1" applyFont="1" applyFill="1" applyBorder="1" applyAlignment="1">
      <alignment horizontal="right" vertical="top" wrapText="1"/>
    </xf>
    <xf numFmtId="9" fontId="5" fillId="9" borderId="1" xfId="1" applyFont="1" applyFill="1" applyBorder="1" applyAlignment="1">
      <alignment horizontal="right" vertical="top" wrapText="1"/>
    </xf>
    <xf numFmtId="9" fontId="5" fillId="9" borderId="1" xfId="0" applyNumberFormat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5" fillId="9" borderId="1" xfId="0" applyFont="1" applyFill="1" applyBorder="1" applyAlignment="1" applyProtection="1">
      <alignment horizontal="left" vertical="top" wrapText="1"/>
      <protection locked="0"/>
    </xf>
    <xf numFmtId="9" fontId="5" fillId="9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9" fontId="8" fillId="2" borderId="1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9" fontId="10" fillId="3" borderId="1" xfId="1" applyFont="1" applyFill="1" applyBorder="1" applyAlignment="1">
      <alignment wrapText="1"/>
    </xf>
    <xf numFmtId="9" fontId="10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/>
    <xf numFmtId="9" fontId="7" fillId="3" borderId="1" xfId="1" applyFont="1" applyFill="1" applyBorder="1" applyAlignment="1">
      <alignment wrapText="1"/>
    </xf>
    <xf numFmtId="9" fontId="9" fillId="2" borderId="1" xfId="1" applyFont="1" applyFill="1" applyBorder="1" applyAlignment="1">
      <alignment wrapText="1"/>
    </xf>
    <xf numFmtId="10" fontId="1" fillId="0" borderId="1" xfId="0" applyNumberFormat="1" applyFont="1" applyBorder="1" applyAlignment="1">
      <alignment horizontal="left" vertical="top" wrapText="1"/>
    </xf>
    <xf numFmtId="9" fontId="1" fillId="0" borderId="1" xfId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1" fontId="1" fillId="0" borderId="1" xfId="2" applyFont="1" applyBorder="1" applyAlignment="1">
      <alignment horizontal="left" vertical="top" wrapText="1"/>
    </xf>
    <xf numFmtId="41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9" fontId="1" fillId="0" borderId="1" xfId="0" applyNumberFormat="1" applyFont="1" applyBorder="1" applyAlignment="1">
      <alignment horizontal="right" vertical="top" wrapText="1"/>
    </xf>
    <xf numFmtId="9" fontId="7" fillId="3" borderId="1" xfId="1" applyFont="1" applyFill="1" applyBorder="1" applyAlignment="1">
      <alignment horizontal="right" wrapText="1"/>
    </xf>
    <xf numFmtId="9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41" fontId="1" fillId="0" borderId="1" xfId="2" applyFont="1" applyBorder="1" applyAlignment="1">
      <alignment vertical="top" wrapText="1"/>
    </xf>
    <xf numFmtId="41" fontId="1" fillId="0" borderId="1" xfId="2" applyFont="1" applyBorder="1" applyAlignment="1">
      <alignment horizontal="right" vertical="top" wrapText="1"/>
    </xf>
    <xf numFmtId="9" fontId="10" fillId="3" borderId="1" xfId="0" applyNumberFormat="1" applyFont="1" applyFill="1" applyBorder="1" applyAlignment="1">
      <alignment horizontal="right" wrapText="1"/>
    </xf>
    <xf numFmtId="9" fontId="8" fillId="2" borderId="1" xfId="1" applyFont="1" applyFill="1" applyBorder="1" applyAlignment="1">
      <alignment horizontal="right" wrapText="1"/>
    </xf>
    <xf numFmtId="9" fontId="5" fillId="0" borderId="1" xfId="1" applyFont="1" applyBorder="1" applyAlignment="1">
      <alignment horizontal="right" vertical="top" wrapText="1"/>
    </xf>
    <xf numFmtId="10" fontId="1" fillId="0" borderId="1" xfId="1" applyNumberFormat="1" applyFont="1" applyBorder="1" applyAlignment="1">
      <alignment horizontal="right" vertical="top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757A3-C994-41E5-9502-5424A4810E09}">
  <dimension ref="A1:AS38"/>
  <sheetViews>
    <sheetView tabSelected="1" zoomScale="96" zoomScaleNormal="96" workbookViewId="0">
      <selection activeCell="P38" sqref="P38"/>
    </sheetView>
  </sheetViews>
  <sheetFormatPr baseColWidth="10" defaultRowHeight="15" x14ac:dyDescent="0.2"/>
  <cols>
    <col min="1" max="1" width="4.1640625" style="1" customWidth="1"/>
    <col min="2" max="2" width="25.6640625" style="1" customWidth="1"/>
    <col min="3" max="3" width="13.83203125" style="1" customWidth="1"/>
    <col min="4" max="4" width="44.33203125" style="1" bestFit="1" customWidth="1"/>
    <col min="5" max="5" width="15.5" style="1" customWidth="1"/>
    <col min="6" max="6" width="10.83203125" style="1" customWidth="1"/>
    <col min="7" max="7" width="18.5" style="1" customWidth="1"/>
    <col min="8" max="8" width="23.6640625" style="1" customWidth="1"/>
    <col min="9" max="9" width="8.1640625" style="1" customWidth="1"/>
    <col min="10" max="10" width="18.33203125" style="1" customWidth="1"/>
    <col min="11" max="11" width="15.83203125" style="1" customWidth="1"/>
    <col min="12" max="15" width="7.33203125" style="1" customWidth="1"/>
    <col min="16" max="16" width="17.5" style="1" customWidth="1"/>
    <col min="17" max="21" width="17.83203125" style="1" customWidth="1"/>
    <col min="22" max="43" width="16.6640625" style="1" customWidth="1"/>
    <col min="44" max="45" width="21.6640625" style="1" customWidth="1"/>
    <col min="46" max="16384" width="10.83203125" style="1"/>
  </cols>
  <sheetData>
    <row r="1" spans="1:45" ht="70.5" customHeight="1" x14ac:dyDescent="0.2">
      <c r="A1" s="62" t="s">
        <v>179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 t="s">
        <v>177</v>
      </c>
      <c r="M1" s="64"/>
      <c r="N1" s="64"/>
      <c r="O1" s="64"/>
      <c r="P1" s="64"/>
    </row>
    <row r="2" spans="1:45" s="13" customFormat="1" ht="23.5" customHeight="1" x14ac:dyDescent="0.2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4" spans="1:45" ht="29" customHeight="1" x14ac:dyDescent="0.2">
      <c r="A4" s="55" t="s">
        <v>2</v>
      </c>
      <c r="B4" s="55"/>
      <c r="C4" s="64" t="s">
        <v>176</v>
      </c>
      <c r="D4" s="64"/>
      <c r="F4" s="55" t="s">
        <v>1</v>
      </c>
      <c r="G4" s="55"/>
      <c r="H4" s="55"/>
      <c r="I4" s="55"/>
      <c r="J4" s="55"/>
      <c r="K4" s="55"/>
    </row>
    <row r="5" spans="1:45" ht="16" x14ac:dyDescent="0.2">
      <c r="A5" s="55"/>
      <c r="B5" s="55"/>
      <c r="C5" s="64"/>
      <c r="D5" s="64"/>
      <c r="F5" s="2" t="s">
        <v>3</v>
      </c>
      <c r="G5" s="2" t="s">
        <v>4</v>
      </c>
      <c r="H5" s="56" t="s">
        <v>5</v>
      </c>
      <c r="I5" s="56"/>
      <c r="J5" s="56"/>
      <c r="K5" s="56"/>
    </row>
    <row r="6" spans="1:45" ht="16" x14ac:dyDescent="0.2">
      <c r="A6" s="55"/>
      <c r="B6" s="55"/>
      <c r="C6" s="64"/>
      <c r="D6" s="64"/>
      <c r="F6" s="10">
        <v>1</v>
      </c>
      <c r="G6" s="10" t="s">
        <v>191</v>
      </c>
      <c r="H6" s="57" t="s">
        <v>190</v>
      </c>
      <c r="I6" s="57"/>
      <c r="J6" s="57"/>
      <c r="K6" s="57"/>
    </row>
    <row r="7" spans="1:45" x14ac:dyDescent="0.2">
      <c r="A7" s="55"/>
      <c r="B7" s="55"/>
      <c r="C7" s="64"/>
      <c r="D7" s="64"/>
      <c r="F7" s="10"/>
      <c r="G7" s="10"/>
      <c r="H7" s="57"/>
      <c r="I7" s="57"/>
      <c r="J7" s="57"/>
      <c r="K7" s="57"/>
    </row>
    <row r="8" spans="1:45" x14ac:dyDescent="0.2">
      <c r="A8" s="55"/>
      <c r="B8" s="55"/>
      <c r="C8" s="64"/>
      <c r="D8" s="64"/>
      <c r="F8" s="10"/>
      <c r="G8" s="10"/>
      <c r="H8" s="57"/>
      <c r="I8" s="57"/>
      <c r="J8" s="57"/>
      <c r="K8" s="57"/>
    </row>
    <row r="10" spans="1:45" ht="14.5" customHeight="1" x14ac:dyDescent="0.2">
      <c r="A10" s="55" t="s">
        <v>6</v>
      </c>
      <c r="B10" s="55"/>
      <c r="C10" s="55" t="s">
        <v>7</v>
      </c>
      <c r="D10" s="55" t="s">
        <v>124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8" t="s">
        <v>8</v>
      </c>
      <c r="R10" s="58"/>
      <c r="S10" s="58"/>
      <c r="T10" s="58"/>
      <c r="U10" s="58"/>
      <c r="V10" s="54" t="s">
        <v>119</v>
      </c>
      <c r="W10" s="54"/>
      <c r="X10" s="54"/>
      <c r="Y10" s="54"/>
      <c r="Z10" s="54"/>
      <c r="AA10" s="59" t="s">
        <v>119</v>
      </c>
      <c r="AB10" s="59"/>
      <c r="AC10" s="59"/>
      <c r="AD10" s="59"/>
      <c r="AE10" s="59"/>
      <c r="AF10" s="60" t="s">
        <v>119</v>
      </c>
      <c r="AG10" s="60"/>
      <c r="AH10" s="60"/>
      <c r="AI10" s="60"/>
      <c r="AJ10" s="60"/>
      <c r="AK10" s="61" t="s">
        <v>119</v>
      </c>
      <c r="AL10" s="61"/>
      <c r="AM10" s="61"/>
      <c r="AN10" s="61"/>
      <c r="AO10" s="61"/>
      <c r="AP10" s="51" t="s">
        <v>118</v>
      </c>
      <c r="AQ10" s="52"/>
      <c r="AR10" s="52"/>
      <c r="AS10" s="53"/>
    </row>
    <row r="11" spans="1:45" ht="14.5" customHeight="1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8"/>
      <c r="R11" s="58"/>
      <c r="S11" s="58"/>
      <c r="T11" s="58"/>
      <c r="U11" s="58"/>
      <c r="V11" s="54" t="s">
        <v>121</v>
      </c>
      <c r="W11" s="54"/>
      <c r="X11" s="54"/>
      <c r="Y11" s="54"/>
      <c r="Z11" s="54"/>
      <c r="AA11" s="59" t="s">
        <v>122</v>
      </c>
      <c r="AB11" s="59"/>
      <c r="AC11" s="59"/>
      <c r="AD11" s="59"/>
      <c r="AE11" s="59"/>
      <c r="AF11" s="60" t="s">
        <v>123</v>
      </c>
      <c r="AG11" s="60"/>
      <c r="AH11" s="60"/>
      <c r="AI11" s="60"/>
      <c r="AJ11" s="60"/>
      <c r="AK11" s="61" t="s">
        <v>120</v>
      </c>
      <c r="AL11" s="61"/>
      <c r="AM11" s="61"/>
      <c r="AN11" s="61"/>
      <c r="AO11" s="61"/>
      <c r="AP11" s="51" t="s">
        <v>117</v>
      </c>
      <c r="AQ11" s="52"/>
      <c r="AR11" s="52"/>
      <c r="AS11" s="53"/>
    </row>
    <row r="12" spans="1:45" ht="48" x14ac:dyDescent="0.2">
      <c r="A12" s="3" t="s">
        <v>25</v>
      </c>
      <c r="B12" s="3" t="s">
        <v>9</v>
      </c>
      <c r="C12" s="55"/>
      <c r="D12" s="3" t="s">
        <v>109</v>
      </c>
      <c r="E12" s="3" t="s">
        <v>110</v>
      </c>
      <c r="F12" s="3" t="s">
        <v>10</v>
      </c>
      <c r="G12" s="3" t="s">
        <v>11</v>
      </c>
      <c r="H12" s="3" t="s">
        <v>111</v>
      </c>
      <c r="I12" s="3" t="s">
        <v>112</v>
      </c>
      <c r="J12" s="3" t="s">
        <v>113</v>
      </c>
      <c r="K12" s="3" t="s">
        <v>12</v>
      </c>
      <c r="L12" s="3" t="s">
        <v>13</v>
      </c>
      <c r="M12" s="3" t="s">
        <v>14</v>
      </c>
      <c r="N12" s="3" t="s">
        <v>15</v>
      </c>
      <c r="O12" s="3" t="s">
        <v>16</v>
      </c>
      <c r="P12" s="3" t="s">
        <v>114</v>
      </c>
      <c r="Q12" s="4" t="s">
        <v>17</v>
      </c>
      <c r="R12" s="4" t="s">
        <v>75</v>
      </c>
      <c r="S12" s="4" t="s">
        <v>18</v>
      </c>
      <c r="T12" s="4" t="s">
        <v>19</v>
      </c>
      <c r="U12" s="4" t="s">
        <v>115</v>
      </c>
      <c r="V12" s="5" t="s">
        <v>20</v>
      </c>
      <c r="W12" s="5" t="s">
        <v>21</v>
      </c>
      <c r="X12" s="5" t="s">
        <v>116</v>
      </c>
      <c r="Y12" s="5" t="s">
        <v>22</v>
      </c>
      <c r="Z12" s="5" t="s">
        <v>23</v>
      </c>
      <c r="AA12" s="6" t="s">
        <v>20</v>
      </c>
      <c r="AB12" s="6" t="s">
        <v>21</v>
      </c>
      <c r="AC12" s="6" t="s">
        <v>116</v>
      </c>
      <c r="AD12" s="6" t="s">
        <v>22</v>
      </c>
      <c r="AE12" s="6" t="s">
        <v>23</v>
      </c>
      <c r="AF12" s="7" t="s">
        <v>20</v>
      </c>
      <c r="AG12" s="7" t="s">
        <v>21</v>
      </c>
      <c r="AH12" s="7" t="s">
        <v>116</v>
      </c>
      <c r="AI12" s="7" t="s">
        <v>22</v>
      </c>
      <c r="AJ12" s="7" t="s">
        <v>23</v>
      </c>
      <c r="AK12" s="8" t="s">
        <v>20</v>
      </c>
      <c r="AL12" s="8" t="s">
        <v>21</v>
      </c>
      <c r="AM12" s="8" t="s">
        <v>116</v>
      </c>
      <c r="AN12" s="8" t="s">
        <v>22</v>
      </c>
      <c r="AO12" s="8" t="s">
        <v>23</v>
      </c>
      <c r="AP12" s="9" t="s">
        <v>20</v>
      </c>
      <c r="AQ12" s="9" t="s">
        <v>21</v>
      </c>
      <c r="AR12" s="9" t="s">
        <v>116</v>
      </c>
      <c r="AS12" s="9" t="s">
        <v>24</v>
      </c>
    </row>
    <row r="13" spans="1:45" s="15" customFormat="1" ht="64" x14ac:dyDescent="0.2">
      <c r="A13" s="11">
        <v>4</v>
      </c>
      <c r="B13" s="11" t="s">
        <v>29</v>
      </c>
      <c r="C13" s="11" t="s">
        <v>26</v>
      </c>
      <c r="D13" s="11" t="s">
        <v>166</v>
      </c>
      <c r="E13" s="50">
        <f t="shared" ref="E13:E30" si="0">+(5.55555555555556%*80%)/100%</f>
        <v>4.4444444444444481E-2</v>
      </c>
      <c r="F13" s="11" t="s">
        <v>67</v>
      </c>
      <c r="G13" s="11" t="s">
        <v>33</v>
      </c>
      <c r="H13" s="11" t="s">
        <v>51</v>
      </c>
      <c r="I13" s="35">
        <v>6.6000000000000003E-2</v>
      </c>
      <c r="J13" s="11" t="s">
        <v>30</v>
      </c>
      <c r="K13" s="11" t="s">
        <v>69</v>
      </c>
      <c r="L13" s="14">
        <v>0</v>
      </c>
      <c r="M13" s="14">
        <v>0.02</v>
      </c>
      <c r="N13" s="14">
        <v>0.06</v>
      </c>
      <c r="O13" s="14">
        <v>0.1</v>
      </c>
      <c r="P13" s="14">
        <v>0.1</v>
      </c>
      <c r="Q13" s="11" t="s">
        <v>85</v>
      </c>
      <c r="R13" s="11" t="s">
        <v>148</v>
      </c>
      <c r="S13" s="11" t="s">
        <v>76</v>
      </c>
      <c r="T13" s="11" t="s">
        <v>77</v>
      </c>
      <c r="U13" s="11" t="s">
        <v>78</v>
      </c>
      <c r="V13" s="41">
        <f>L13</f>
        <v>0</v>
      </c>
      <c r="W13" s="40"/>
      <c r="X13" s="11"/>
      <c r="Y13" s="11"/>
      <c r="Z13" s="11"/>
      <c r="AA13" s="41">
        <f>M13</f>
        <v>0.02</v>
      </c>
      <c r="AB13" s="40"/>
      <c r="AC13" s="11"/>
      <c r="AD13" s="11"/>
      <c r="AE13" s="11"/>
      <c r="AF13" s="41">
        <f>N13</f>
        <v>0.06</v>
      </c>
      <c r="AG13" s="40"/>
      <c r="AH13" s="11"/>
      <c r="AI13" s="11"/>
      <c r="AJ13" s="11"/>
      <c r="AK13" s="41">
        <f>O13</f>
        <v>0.1</v>
      </c>
      <c r="AL13" s="40"/>
      <c r="AM13" s="11"/>
      <c r="AN13" s="11"/>
      <c r="AO13" s="11"/>
      <c r="AP13" s="41">
        <f>P13</f>
        <v>0.1</v>
      </c>
      <c r="AQ13" s="40"/>
      <c r="AR13" s="11"/>
      <c r="AS13" s="11"/>
    </row>
    <row r="14" spans="1:45" s="15" customFormat="1" ht="96" x14ac:dyDescent="0.2">
      <c r="A14" s="11">
        <v>4</v>
      </c>
      <c r="B14" s="11" t="s">
        <v>29</v>
      </c>
      <c r="C14" s="11" t="s">
        <v>26</v>
      </c>
      <c r="D14" s="11" t="s">
        <v>167</v>
      </c>
      <c r="E14" s="50">
        <f t="shared" si="0"/>
        <v>4.4444444444444481E-2</v>
      </c>
      <c r="F14" s="11" t="s">
        <v>67</v>
      </c>
      <c r="G14" s="11" t="s">
        <v>34</v>
      </c>
      <c r="H14" s="11" t="s">
        <v>106</v>
      </c>
      <c r="I14" s="11" t="s">
        <v>143</v>
      </c>
      <c r="J14" s="11" t="s">
        <v>31</v>
      </c>
      <c r="K14" s="11" t="s">
        <v>69</v>
      </c>
      <c r="L14" s="14">
        <v>0</v>
      </c>
      <c r="M14" s="14">
        <v>0</v>
      </c>
      <c r="N14" s="14">
        <v>0</v>
      </c>
      <c r="O14" s="14">
        <v>0.15</v>
      </c>
      <c r="P14" s="14">
        <v>0.15</v>
      </c>
      <c r="Q14" s="11" t="s">
        <v>85</v>
      </c>
      <c r="R14" s="11" t="s">
        <v>79</v>
      </c>
      <c r="S14" s="11" t="s">
        <v>80</v>
      </c>
      <c r="T14" s="11" t="s">
        <v>77</v>
      </c>
      <c r="U14" s="11" t="s">
        <v>81</v>
      </c>
      <c r="V14" s="41">
        <f t="shared" ref="V14:V30" si="1">L14</f>
        <v>0</v>
      </c>
      <c r="W14" s="40"/>
      <c r="X14" s="11"/>
      <c r="Y14" s="11"/>
      <c r="Z14" s="11"/>
      <c r="AA14" s="41">
        <f t="shared" ref="AA14:AA36" si="2">M14</f>
        <v>0</v>
      </c>
      <c r="AB14" s="40"/>
      <c r="AC14" s="11"/>
      <c r="AD14" s="11"/>
      <c r="AE14" s="11"/>
      <c r="AF14" s="41">
        <f t="shared" ref="AF14:AF36" si="3">N14</f>
        <v>0</v>
      </c>
      <c r="AG14" s="40"/>
      <c r="AH14" s="11"/>
      <c r="AI14" s="11"/>
      <c r="AJ14" s="11"/>
      <c r="AK14" s="41">
        <f t="shared" ref="AK14:AK36" si="4">O14</f>
        <v>0.15</v>
      </c>
      <c r="AL14" s="40"/>
      <c r="AM14" s="11"/>
      <c r="AN14" s="11"/>
      <c r="AO14" s="11"/>
      <c r="AP14" s="41">
        <f t="shared" ref="AP14:AP36" si="5">P14</f>
        <v>0.15</v>
      </c>
      <c r="AQ14" s="40"/>
      <c r="AR14" s="11"/>
      <c r="AS14" s="11"/>
    </row>
    <row r="15" spans="1:45" s="15" customFormat="1" ht="112" x14ac:dyDescent="0.2">
      <c r="A15" s="11">
        <v>4</v>
      </c>
      <c r="B15" s="11" t="s">
        <v>29</v>
      </c>
      <c r="C15" s="11" t="s">
        <v>26</v>
      </c>
      <c r="D15" s="11" t="s">
        <v>168</v>
      </c>
      <c r="E15" s="50">
        <f t="shared" si="0"/>
        <v>4.4444444444444481E-2</v>
      </c>
      <c r="F15" s="11" t="s">
        <v>68</v>
      </c>
      <c r="G15" s="11" t="s">
        <v>35</v>
      </c>
      <c r="H15" s="11" t="s">
        <v>107</v>
      </c>
      <c r="I15" s="11" t="s">
        <v>143</v>
      </c>
      <c r="J15" s="11" t="s">
        <v>30</v>
      </c>
      <c r="K15" s="11" t="s">
        <v>69</v>
      </c>
      <c r="L15" s="14">
        <v>0.05</v>
      </c>
      <c r="M15" s="14">
        <v>0.4</v>
      </c>
      <c r="N15" s="14">
        <v>0.8</v>
      </c>
      <c r="O15" s="14">
        <v>1</v>
      </c>
      <c r="P15" s="14">
        <v>1</v>
      </c>
      <c r="Q15" s="11" t="s">
        <v>85</v>
      </c>
      <c r="R15" s="11" t="s">
        <v>82</v>
      </c>
      <c r="S15" s="11" t="s">
        <v>83</v>
      </c>
      <c r="T15" s="11" t="s">
        <v>77</v>
      </c>
      <c r="U15" s="11" t="s">
        <v>84</v>
      </c>
      <c r="V15" s="41">
        <f t="shared" si="1"/>
        <v>0.05</v>
      </c>
      <c r="W15" s="40"/>
      <c r="X15" s="11"/>
      <c r="Y15" s="11"/>
      <c r="Z15" s="11"/>
      <c r="AA15" s="41">
        <f t="shared" si="2"/>
        <v>0.4</v>
      </c>
      <c r="AB15" s="40"/>
      <c r="AC15" s="11"/>
      <c r="AD15" s="11"/>
      <c r="AE15" s="11"/>
      <c r="AF15" s="41">
        <f t="shared" si="3"/>
        <v>0.8</v>
      </c>
      <c r="AG15" s="40"/>
      <c r="AH15" s="11"/>
      <c r="AI15" s="11"/>
      <c r="AJ15" s="11"/>
      <c r="AK15" s="41">
        <f t="shared" si="4"/>
        <v>1</v>
      </c>
      <c r="AL15" s="40"/>
      <c r="AM15" s="11"/>
      <c r="AN15" s="11"/>
      <c r="AO15" s="11"/>
      <c r="AP15" s="41">
        <f t="shared" si="5"/>
        <v>1</v>
      </c>
      <c r="AQ15" s="40"/>
      <c r="AR15" s="11"/>
      <c r="AS15" s="11"/>
    </row>
    <row r="16" spans="1:45" s="15" customFormat="1" ht="80" x14ac:dyDescent="0.2">
      <c r="A16" s="11">
        <v>4</v>
      </c>
      <c r="B16" s="11" t="s">
        <v>29</v>
      </c>
      <c r="C16" s="11" t="s">
        <v>27</v>
      </c>
      <c r="D16" s="11" t="s">
        <v>181</v>
      </c>
      <c r="E16" s="50">
        <f t="shared" si="0"/>
        <v>4.4444444444444481E-2</v>
      </c>
      <c r="F16" s="11" t="s">
        <v>67</v>
      </c>
      <c r="G16" s="11" t="s">
        <v>36</v>
      </c>
      <c r="H16" s="11" t="s">
        <v>52</v>
      </c>
      <c r="I16" s="14">
        <v>0.5</v>
      </c>
      <c r="J16" s="11" t="s">
        <v>30</v>
      </c>
      <c r="K16" s="11" t="s">
        <v>69</v>
      </c>
      <c r="L16" s="14">
        <v>0.17</v>
      </c>
      <c r="M16" s="14">
        <v>0.3</v>
      </c>
      <c r="N16" s="36">
        <v>0.45</v>
      </c>
      <c r="O16" s="36">
        <v>0.64</v>
      </c>
      <c r="P16" s="14">
        <v>0.64</v>
      </c>
      <c r="Q16" s="11" t="s">
        <v>86</v>
      </c>
      <c r="R16" s="11" t="s">
        <v>87</v>
      </c>
      <c r="S16" s="11" t="s">
        <v>88</v>
      </c>
      <c r="T16" s="11" t="s">
        <v>77</v>
      </c>
      <c r="U16" s="11" t="s">
        <v>89</v>
      </c>
      <c r="V16" s="41">
        <f t="shared" si="1"/>
        <v>0.17</v>
      </c>
      <c r="W16" s="40"/>
      <c r="X16" s="11"/>
      <c r="Y16" s="11"/>
      <c r="Z16" s="11"/>
      <c r="AA16" s="41">
        <f t="shared" si="2"/>
        <v>0.3</v>
      </c>
      <c r="AB16" s="40"/>
      <c r="AC16" s="11"/>
      <c r="AD16" s="11"/>
      <c r="AE16" s="11"/>
      <c r="AF16" s="41">
        <f t="shared" si="3"/>
        <v>0.45</v>
      </c>
      <c r="AG16" s="40"/>
      <c r="AH16" s="11"/>
      <c r="AI16" s="11"/>
      <c r="AJ16" s="11"/>
      <c r="AK16" s="41">
        <f t="shared" si="4"/>
        <v>0.64</v>
      </c>
      <c r="AL16" s="40"/>
      <c r="AM16" s="11"/>
      <c r="AN16" s="11"/>
      <c r="AO16" s="11"/>
      <c r="AP16" s="41">
        <f t="shared" si="5"/>
        <v>0.64</v>
      </c>
      <c r="AQ16" s="40"/>
      <c r="AR16" s="11"/>
      <c r="AS16" s="11"/>
    </row>
    <row r="17" spans="1:45" s="15" customFormat="1" ht="96" x14ac:dyDescent="0.2">
      <c r="A17" s="11">
        <v>4</v>
      </c>
      <c r="B17" s="11" t="s">
        <v>29</v>
      </c>
      <c r="C17" s="11" t="s">
        <v>27</v>
      </c>
      <c r="D17" s="11" t="s">
        <v>180</v>
      </c>
      <c r="E17" s="50">
        <f t="shared" si="0"/>
        <v>4.4444444444444481E-2</v>
      </c>
      <c r="F17" s="11" t="s">
        <v>67</v>
      </c>
      <c r="G17" s="11" t="s">
        <v>37</v>
      </c>
      <c r="H17" s="11" t="s">
        <v>53</v>
      </c>
      <c r="I17" s="14">
        <v>0.6</v>
      </c>
      <c r="J17" s="11" t="s">
        <v>30</v>
      </c>
      <c r="K17" s="11" t="s">
        <v>69</v>
      </c>
      <c r="L17" s="14">
        <v>0.17</v>
      </c>
      <c r="M17" s="14">
        <v>0.3</v>
      </c>
      <c r="N17" s="36">
        <v>0.45</v>
      </c>
      <c r="O17" s="36">
        <v>0.64</v>
      </c>
      <c r="P17" s="14">
        <v>0.64</v>
      </c>
      <c r="Q17" s="11" t="s">
        <v>86</v>
      </c>
      <c r="R17" s="37" t="s">
        <v>87</v>
      </c>
      <c r="S17" s="37" t="s">
        <v>88</v>
      </c>
      <c r="T17" s="37" t="s">
        <v>77</v>
      </c>
      <c r="U17" s="37" t="s">
        <v>89</v>
      </c>
      <c r="V17" s="41">
        <f t="shared" si="1"/>
        <v>0.17</v>
      </c>
      <c r="W17" s="40"/>
      <c r="X17" s="11"/>
      <c r="Y17" s="11"/>
      <c r="Z17" s="11"/>
      <c r="AA17" s="41">
        <f t="shared" si="2"/>
        <v>0.3</v>
      </c>
      <c r="AB17" s="40"/>
      <c r="AC17" s="11"/>
      <c r="AD17" s="11"/>
      <c r="AE17" s="11"/>
      <c r="AF17" s="41">
        <f t="shared" si="3"/>
        <v>0.45</v>
      </c>
      <c r="AG17" s="40"/>
      <c r="AH17" s="11"/>
      <c r="AI17" s="11"/>
      <c r="AJ17" s="11"/>
      <c r="AK17" s="41">
        <f t="shared" si="4"/>
        <v>0.64</v>
      </c>
      <c r="AL17" s="40"/>
      <c r="AM17" s="11"/>
      <c r="AN17" s="11"/>
      <c r="AO17" s="11"/>
      <c r="AP17" s="41">
        <f t="shared" si="5"/>
        <v>0.64</v>
      </c>
      <c r="AQ17" s="40"/>
      <c r="AR17" s="11"/>
      <c r="AS17" s="11"/>
    </row>
    <row r="18" spans="1:45" s="15" customFormat="1" ht="80" x14ac:dyDescent="0.2">
      <c r="A18" s="11">
        <v>4</v>
      </c>
      <c r="B18" s="11" t="s">
        <v>29</v>
      </c>
      <c r="C18" s="11" t="s">
        <v>27</v>
      </c>
      <c r="D18" s="11" t="s">
        <v>182</v>
      </c>
      <c r="E18" s="50">
        <f t="shared" si="0"/>
        <v>4.4444444444444481E-2</v>
      </c>
      <c r="F18" s="11" t="s">
        <v>68</v>
      </c>
      <c r="G18" s="11" t="s">
        <v>38</v>
      </c>
      <c r="H18" s="11" t="s">
        <v>54</v>
      </c>
      <c r="I18" s="11"/>
      <c r="J18" s="11" t="s">
        <v>30</v>
      </c>
      <c r="K18" s="11" t="s">
        <v>69</v>
      </c>
      <c r="L18" s="14">
        <v>0.03</v>
      </c>
      <c r="M18" s="14">
        <v>0.25</v>
      </c>
      <c r="N18" s="14">
        <v>0.65</v>
      </c>
      <c r="O18" s="14">
        <v>0.97</v>
      </c>
      <c r="P18" s="14">
        <v>0.97</v>
      </c>
      <c r="Q18" s="11" t="s">
        <v>86</v>
      </c>
      <c r="R18" s="11" t="s">
        <v>87</v>
      </c>
      <c r="S18" s="11" t="s">
        <v>88</v>
      </c>
      <c r="T18" s="11" t="s">
        <v>77</v>
      </c>
      <c r="U18" s="11" t="s">
        <v>90</v>
      </c>
      <c r="V18" s="41">
        <f t="shared" si="1"/>
        <v>0.03</v>
      </c>
      <c r="W18" s="40"/>
      <c r="X18" s="11"/>
      <c r="Y18" s="11"/>
      <c r="Z18" s="11"/>
      <c r="AA18" s="41">
        <f t="shared" si="2"/>
        <v>0.25</v>
      </c>
      <c r="AB18" s="40"/>
      <c r="AC18" s="11"/>
      <c r="AD18" s="11"/>
      <c r="AE18" s="11"/>
      <c r="AF18" s="41">
        <f t="shared" si="3"/>
        <v>0.65</v>
      </c>
      <c r="AG18" s="40"/>
      <c r="AH18" s="11"/>
      <c r="AI18" s="11"/>
      <c r="AJ18" s="11"/>
      <c r="AK18" s="41">
        <f t="shared" si="4"/>
        <v>0.97</v>
      </c>
      <c r="AL18" s="40"/>
      <c r="AM18" s="11"/>
      <c r="AN18" s="11"/>
      <c r="AO18" s="11"/>
      <c r="AP18" s="41">
        <f t="shared" si="5"/>
        <v>0.97</v>
      </c>
      <c r="AQ18" s="40"/>
      <c r="AR18" s="11"/>
      <c r="AS18" s="11"/>
    </row>
    <row r="19" spans="1:45" s="15" customFormat="1" ht="64" x14ac:dyDescent="0.2">
      <c r="A19" s="11">
        <v>4</v>
      </c>
      <c r="B19" s="11" t="s">
        <v>29</v>
      </c>
      <c r="C19" s="11" t="s">
        <v>27</v>
      </c>
      <c r="D19" s="11" t="s">
        <v>169</v>
      </c>
      <c r="E19" s="50">
        <f t="shared" si="0"/>
        <v>4.4444444444444481E-2</v>
      </c>
      <c r="F19" s="11" t="s">
        <v>67</v>
      </c>
      <c r="G19" s="11" t="s">
        <v>39</v>
      </c>
      <c r="H19" s="11" t="s">
        <v>55</v>
      </c>
      <c r="I19" s="11"/>
      <c r="J19" s="11" t="s">
        <v>30</v>
      </c>
      <c r="K19" s="11" t="s">
        <v>69</v>
      </c>
      <c r="L19" s="14">
        <v>0.01</v>
      </c>
      <c r="M19" s="14">
        <v>0.04</v>
      </c>
      <c r="N19" s="14">
        <v>0.2</v>
      </c>
      <c r="O19" s="14">
        <v>0.4</v>
      </c>
      <c r="P19" s="14">
        <v>0.4</v>
      </c>
      <c r="Q19" s="11" t="s">
        <v>86</v>
      </c>
      <c r="R19" s="11" t="s">
        <v>87</v>
      </c>
      <c r="S19" s="11" t="s">
        <v>88</v>
      </c>
      <c r="T19" s="11" t="s">
        <v>77</v>
      </c>
      <c r="U19" s="11" t="s">
        <v>90</v>
      </c>
      <c r="V19" s="41">
        <f t="shared" si="1"/>
        <v>0.01</v>
      </c>
      <c r="W19" s="40"/>
      <c r="X19" s="11"/>
      <c r="Y19" s="11"/>
      <c r="Z19" s="11"/>
      <c r="AA19" s="41">
        <f t="shared" si="2"/>
        <v>0.04</v>
      </c>
      <c r="AB19" s="40"/>
      <c r="AC19" s="11"/>
      <c r="AD19" s="11"/>
      <c r="AE19" s="11"/>
      <c r="AF19" s="41">
        <f t="shared" si="3"/>
        <v>0.2</v>
      </c>
      <c r="AG19" s="40"/>
      <c r="AH19" s="11"/>
      <c r="AI19" s="11"/>
      <c r="AJ19" s="11"/>
      <c r="AK19" s="41">
        <f t="shared" si="4"/>
        <v>0.4</v>
      </c>
      <c r="AL19" s="40"/>
      <c r="AM19" s="11"/>
      <c r="AN19" s="11"/>
      <c r="AO19" s="11"/>
      <c r="AP19" s="41">
        <f t="shared" si="5"/>
        <v>0.4</v>
      </c>
      <c r="AQ19" s="40"/>
      <c r="AR19" s="11"/>
      <c r="AS19" s="11"/>
    </row>
    <row r="20" spans="1:45" s="15" customFormat="1" ht="80" x14ac:dyDescent="0.2">
      <c r="A20" s="11">
        <v>4</v>
      </c>
      <c r="B20" s="11" t="s">
        <v>29</v>
      </c>
      <c r="C20" s="11" t="s">
        <v>27</v>
      </c>
      <c r="D20" s="11" t="s">
        <v>170</v>
      </c>
      <c r="E20" s="50">
        <f t="shared" si="0"/>
        <v>4.4444444444444481E-2</v>
      </c>
      <c r="F20" s="11" t="s">
        <v>68</v>
      </c>
      <c r="G20" s="11" t="s">
        <v>40</v>
      </c>
      <c r="H20" s="11" t="s">
        <v>56</v>
      </c>
      <c r="I20" s="11"/>
      <c r="J20" s="11" t="s">
        <v>31</v>
      </c>
      <c r="K20" s="11" t="s">
        <v>69</v>
      </c>
      <c r="L20" s="14">
        <v>0.95</v>
      </c>
      <c r="M20" s="14">
        <v>0.95</v>
      </c>
      <c r="N20" s="14">
        <v>0.95</v>
      </c>
      <c r="O20" s="14">
        <v>0.95</v>
      </c>
      <c r="P20" s="14">
        <v>0.95</v>
      </c>
      <c r="Q20" s="11" t="s">
        <v>86</v>
      </c>
      <c r="R20" s="11" t="s">
        <v>87</v>
      </c>
      <c r="S20" s="11" t="s">
        <v>91</v>
      </c>
      <c r="T20" s="11" t="s">
        <v>77</v>
      </c>
      <c r="U20" s="12" t="s">
        <v>92</v>
      </c>
      <c r="V20" s="41">
        <f t="shared" si="1"/>
        <v>0.95</v>
      </c>
      <c r="W20" s="40"/>
      <c r="X20" s="11"/>
      <c r="Y20" s="11"/>
      <c r="Z20" s="11"/>
      <c r="AA20" s="41">
        <f t="shared" si="2"/>
        <v>0.95</v>
      </c>
      <c r="AB20" s="40"/>
      <c r="AC20" s="11"/>
      <c r="AD20" s="11"/>
      <c r="AE20" s="11"/>
      <c r="AF20" s="41">
        <f t="shared" si="3"/>
        <v>0.95</v>
      </c>
      <c r="AG20" s="40"/>
      <c r="AH20" s="11"/>
      <c r="AI20" s="11"/>
      <c r="AJ20" s="11"/>
      <c r="AK20" s="41">
        <f t="shared" si="4"/>
        <v>0.95</v>
      </c>
      <c r="AL20" s="40"/>
      <c r="AM20" s="11"/>
      <c r="AN20" s="11"/>
      <c r="AO20" s="11"/>
      <c r="AP20" s="41">
        <f t="shared" si="5"/>
        <v>0.95</v>
      </c>
      <c r="AQ20" s="40"/>
      <c r="AR20" s="11"/>
      <c r="AS20" s="11"/>
    </row>
    <row r="21" spans="1:45" s="15" customFormat="1" ht="80" x14ac:dyDescent="0.2">
      <c r="A21" s="11">
        <v>4</v>
      </c>
      <c r="B21" s="11" t="s">
        <v>29</v>
      </c>
      <c r="C21" s="11" t="s">
        <v>27</v>
      </c>
      <c r="D21" s="11" t="s">
        <v>171</v>
      </c>
      <c r="E21" s="50">
        <f t="shared" si="0"/>
        <v>4.4444444444444481E-2</v>
      </c>
      <c r="F21" s="11" t="s">
        <v>67</v>
      </c>
      <c r="G21" s="11" t="s">
        <v>41</v>
      </c>
      <c r="H21" s="11" t="s">
        <v>57</v>
      </c>
      <c r="I21" s="11"/>
      <c r="J21" s="11" t="s">
        <v>31</v>
      </c>
      <c r="K21" s="11" t="s">
        <v>69</v>
      </c>
      <c r="L21" s="14">
        <v>1</v>
      </c>
      <c r="M21" s="14">
        <v>1</v>
      </c>
      <c r="N21" s="14">
        <v>1</v>
      </c>
      <c r="O21" s="14">
        <v>1</v>
      </c>
      <c r="P21" s="14">
        <v>1</v>
      </c>
      <c r="Q21" s="11" t="s">
        <v>86</v>
      </c>
      <c r="R21" s="12" t="s">
        <v>87</v>
      </c>
      <c r="S21" s="12" t="s">
        <v>93</v>
      </c>
      <c r="T21" s="12" t="s">
        <v>77</v>
      </c>
      <c r="U21" s="12" t="s">
        <v>94</v>
      </c>
      <c r="V21" s="41">
        <f t="shared" si="1"/>
        <v>1</v>
      </c>
      <c r="W21" s="40"/>
      <c r="X21" s="11"/>
      <c r="Y21" s="11"/>
      <c r="Z21" s="11"/>
      <c r="AA21" s="41">
        <f t="shared" si="2"/>
        <v>1</v>
      </c>
      <c r="AB21" s="40"/>
      <c r="AC21" s="11"/>
      <c r="AD21" s="11"/>
      <c r="AE21" s="11"/>
      <c r="AF21" s="41">
        <f t="shared" si="3"/>
        <v>1</v>
      </c>
      <c r="AG21" s="40"/>
      <c r="AH21" s="11"/>
      <c r="AI21" s="11"/>
      <c r="AJ21" s="11"/>
      <c r="AK21" s="41">
        <f t="shared" si="4"/>
        <v>1</v>
      </c>
      <c r="AL21" s="40"/>
      <c r="AM21" s="11"/>
      <c r="AN21" s="11"/>
      <c r="AO21" s="11"/>
      <c r="AP21" s="41">
        <f t="shared" si="5"/>
        <v>1</v>
      </c>
      <c r="AQ21" s="40"/>
      <c r="AR21" s="11"/>
      <c r="AS21" s="11"/>
    </row>
    <row r="22" spans="1:45" s="15" customFormat="1" ht="112" x14ac:dyDescent="0.2">
      <c r="A22" s="11">
        <v>4</v>
      </c>
      <c r="B22" s="11" t="s">
        <v>29</v>
      </c>
      <c r="C22" s="11" t="s">
        <v>27</v>
      </c>
      <c r="D22" s="11" t="s">
        <v>172</v>
      </c>
      <c r="E22" s="50">
        <f t="shared" si="0"/>
        <v>4.4444444444444481E-2</v>
      </c>
      <c r="F22" s="11" t="s">
        <v>67</v>
      </c>
      <c r="G22" s="11" t="s">
        <v>42</v>
      </c>
      <c r="H22" s="11" t="s">
        <v>58</v>
      </c>
      <c r="I22" s="11"/>
      <c r="J22" s="11" t="s">
        <v>31</v>
      </c>
      <c r="K22" s="11" t="s">
        <v>69</v>
      </c>
      <c r="L22" s="14">
        <v>0.95</v>
      </c>
      <c r="M22" s="14">
        <v>0.95</v>
      </c>
      <c r="N22" s="14">
        <v>0.95</v>
      </c>
      <c r="O22" s="14">
        <v>0.95</v>
      </c>
      <c r="P22" s="14">
        <v>0.95</v>
      </c>
      <c r="Q22" s="11" t="s">
        <v>86</v>
      </c>
      <c r="R22" s="11" t="s">
        <v>70</v>
      </c>
      <c r="S22" s="11" t="s">
        <v>95</v>
      </c>
      <c r="T22" s="11" t="s">
        <v>77</v>
      </c>
      <c r="U22" s="12" t="s">
        <v>95</v>
      </c>
      <c r="V22" s="41">
        <f t="shared" si="1"/>
        <v>0.95</v>
      </c>
      <c r="W22" s="40"/>
      <c r="X22" s="11"/>
      <c r="Y22" s="11"/>
      <c r="Z22" s="11"/>
      <c r="AA22" s="41">
        <f t="shared" si="2"/>
        <v>0.95</v>
      </c>
      <c r="AB22" s="40"/>
      <c r="AC22" s="11"/>
      <c r="AD22" s="11"/>
      <c r="AE22" s="11"/>
      <c r="AF22" s="41">
        <f t="shared" si="3"/>
        <v>0.95</v>
      </c>
      <c r="AG22" s="40"/>
      <c r="AH22" s="11"/>
      <c r="AI22" s="11"/>
      <c r="AJ22" s="11"/>
      <c r="AK22" s="41">
        <f t="shared" si="4"/>
        <v>0.95</v>
      </c>
      <c r="AL22" s="40"/>
      <c r="AM22" s="11"/>
      <c r="AN22" s="11"/>
      <c r="AO22" s="11"/>
      <c r="AP22" s="41">
        <f t="shared" si="5"/>
        <v>0.95</v>
      </c>
      <c r="AQ22" s="40"/>
      <c r="AR22" s="11"/>
      <c r="AS22" s="11"/>
    </row>
    <row r="23" spans="1:45" s="15" customFormat="1" ht="64" x14ac:dyDescent="0.2">
      <c r="A23" s="11">
        <v>4</v>
      </c>
      <c r="B23" s="11" t="s">
        <v>29</v>
      </c>
      <c r="C23" s="11" t="s">
        <v>28</v>
      </c>
      <c r="D23" s="11" t="s">
        <v>183</v>
      </c>
      <c r="E23" s="50">
        <f t="shared" si="0"/>
        <v>4.4444444444444481E-2</v>
      </c>
      <c r="F23" s="11" t="s">
        <v>68</v>
      </c>
      <c r="G23" s="11" t="s">
        <v>43</v>
      </c>
      <c r="H23" s="11" t="s">
        <v>59</v>
      </c>
      <c r="I23" s="11"/>
      <c r="J23" s="11" t="s">
        <v>32</v>
      </c>
      <c r="K23" s="11" t="s">
        <v>70</v>
      </c>
      <c r="L23" s="38">
        <v>1920</v>
      </c>
      <c r="M23" s="38">
        <v>1920</v>
      </c>
      <c r="N23" s="38">
        <v>1920</v>
      </c>
      <c r="O23" s="38">
        <v>1920</v>
      </c>
      <c r="P23" s="39">
        <f>SUM(L23:O23)</f>
        <v>7680</v>
      </c>
      <c r="Q23" s="11" t="s">
        <v>86</v>
      </c>
      <c r="R23" s="11" t="s">
        <v>71</v>
      </c>
      <c r="S23" s="11" t="s">
        <v>95</v>
      </c>
      <c r="T23" s="11" t="s">
        <v>77</v>
      </c>
      <c r="U23" s="11" t="s">
        <v>95</v>
      </c>
      <c r="V23" s="38">
        <f t="shared" si="1"/>
        <v>1920</v>
      </c>
      <c r="W23" s="11"/>
      <c r="X23" s="11"/>
      <c r="Y23" s="11"/>
      <c r="Z23" s="11"/>
      <c r="AA23" s="38">
        <f t="shared" si="2"/>
        <v>1920</v>
      </c>
      <c r="AB23" s="11"/>
      <c r="AC23" s="11"/>
      <c r="AD23" s="11"/>
      <c r="AE23" s="11"/>
      <c r="AF23" s="38">
        <f t="shared" si="3"/>
        <v>1920</v>
      </c>
      <c r="AG23" s="11"/>
      <c r="AH23" s="11"/>
      <c r="AI23" s="11"/>
      <c r="AJ23" s="11"/>
      <c r="AK23" s="45">
        <f t="shared" si="4"/>
        <v>1920</v>
      </c>
      <c r="AL23" s="40"/>
      <c r="AM23" s="11"/>
      <c r="AN23" s="11"/>
      <c r="AO23" s="11"/>
      <c r="AP23" s="46">
        <f t="shared" si="5"/>
        <v>7680</v>
      </c>
      <c r="AQ23" s="40"/>
      <c r="AR23" s="11"/>
      <c r="AS23" s="11"/>
    </row>
    <row r="24" spans="1:45" s="15" customFormat="1" ht="64" x14ac:dyDescent="0.2">
      <c r="A24" s="11">
        <v>4</v>
      </c>
      <c r="B24" s="11" t="s">
        <v>29</v>
      </c>
      <c r="C24" s="11" t="s">
        <v>28</v>
      </c>
      <c r="D24" s="11" t="s">
        <v>189</v>
      </c>
      <c r="E24" s="50">
        <f t="shared" si="0"/>
        <v>4.4444444444444481E-2</v>
      </c>
      <c r="F24" s="11" t="s">
        <v>67</v>
      </c>
      <c r="G24" s="11" t="s">
        <v>44</v>
      </c>
      <c r="H24" s="11" t="s">
        <v>60</v>
      </c>
      <c r="I24" s="11"/>
      <c r="J24" s="11" t="s">
        <v>32</v>
      </c>
      <c r="K24" s="11" t="s">
        <v>71</v>
      </c>
      <c r="L24" s="38">
        <v>960</v>
      </c>
      <c r="M24" s="38">
        <v>960</v>
      </c>
      <c r="N24" s="38">
        <v>960</v>
      </c>
      <c r="O24" s="38">
        <v>960</v>
      </c>
      <c r="P24" s="39">
        <f>SUM(L24:O24)</f>
        <v>3840</v>
      </c>
      <c r="Q24" s="11" t="s">
        <v>86</v>
      </c>
      <c r="R24" s="11" t="s">
        <v>72</v>
      </c>
      <c r="S24" s="11" t="s">
        <v>96</v>
      </c>
      <c r="T24" s="11" t="s">
        <v>77</v>
      </c>
      <c r="U24" s="11" t="s">
        <v>96</v>
      </c>
      <c r="V24" s="38">
        <f t="shared" si="1"/>
        <v>960</v>
      </c>
      <c r="W24" s="11"/>
      <c r="X24" s="11"/>
      <c r="Y24" s="11"/>
      <c r="Z24" s="11"/>
      <c r="AA24" s="38">
        <f t="shared" si="2"/>
        <v>960</v>
      </c>
      <c r="AB24" s="11"/>
      <c r="AC24" s="11"/>
      <c r="AD24" s="11"/>
      <c r="AE24" s="11"/>
      <c r="AF24" s="38">
        <f t="shared" si="3"/>
        <v>960</v>
      </c>
      <c r="AG24" s="11"/>
      <c r="AH24" s="11"/>
      <c r="AI24" s="11"/>
      <c r="AJ24" s="11"/>
      <c r="AK24" s="45">
        <f t="shared" si="4"/>
        <v>960</v>
      </c>
      <c r="AL24" s="40"/>
      <c r="AM24" s="11"/>
      <c r="AN24" s="11"/>
      <c r="AO24" s="11"/>
      <c r="AP24" s="46">
        <f t="shared" si="5"/>
        <v>3840</v>
      </c>
      <c r="AQ24" s="40"/>
      <c r="AR24" s="11"/>
      <c r="AS24" s="11"/>
    </row>
    <row r="25" spans="1:45" s="15" customFormat="1" ht="64" x14ac:dyDescent="0.2">
      <c r="A25" s="11">
        <v>4</v>
      </c>
      <c r="B25" s="11" t="s">
        <v>29</v>
      </c>
      <c r="C25" s="11" t="s">
        <v>28</v>
      </c>
      <c r="D25" s="11" t="s">
        <v>184</v>
      </c>
      <c r="E25" s="50">
        <f t="shared" si="0"/>
        <v>4.4444444444444481E-2</v>
      </c>
      <c r="F25" s="11" t="s">
        <v>67</v>
      </c>
      <c r="G25" s="11" t="s">
        <v>45</v>
      </c>
      <c r="H25" s="11" t="s">
        <v>61</v>
      </c>
      <c r="I25" s="11"/>
      <c r="J25" s="11" t="s">
        <v>32</v>
      </c>
      <c r="K25" s="11" t="s">
        <v>72</v>
      </c>
      <c r="L25" s="40">
        <v>27</v>
      </c>
      <c r="M25" s="40">
        <v>67</v>
      </c>
      <c r="N25" s="40">
        <v>68</v>
      </c>
      <c r="O25" s="40">
        <v>57</v>
      </c>
      <c r="P25" s="39">
        <f t="shared" ref="P25:P30" si="6">SUM(L25:O25)</f>
        <v>219</v>
      </c>
      <c r="Q25" s="11" t="s">
        <v>86</v>
      </c>
      <c r="R25" s="11" t="s">
        <v>73</v>
      </c>
      <c r="S25" s="11" t="s">
        <v>96</v>
      </c>
      <c r="T25" s="11" t="s">
        <v>77</v>
      </c>
      <c r="U25" s="11" t="s">
        <v>96</v>
      </c>
      <c r="V25" s="38">
        <f t="shared" si="1"/>
        <v>27</v>
      </c>
      <c r="W25" s="11"/>
      <c r="X25" s="11"/>
      <c r="Y25" s="11"/>
      <c r="Z25" s="11"/>
      <c r="AA25" s="38">
        <f t="shared" si="2"/>
        <v>67</v>
      </c>
      <c r="AB25" s="11"/>
      <c r="AC25" s="11"/>
      <c r="AD25" s="11"/>
      <c r="AE25" s="11"/>
      <c r="AF25" s="38">
        <f t="shared" si="3"/>
        <v>68</v>
      </c>
      <c r="AG25" s="11"/>
      <c r="AH25" s="11"/>
      <c r="AI25" s="11"/>
      <c r="AJ25" s="11"/>
      <c r="AK25" s="45">
        <f t="shared" si="4"/>
        <v>57</v>
      </c>
      <c r="AL25" s="40"/>
      <c r="AM25" s="11"/>
      <c r="AN25" s="11"/>
      <c r="AO25" s="11"/>
      <c r="AP25" s="46">
        <f t="shared" si="5"/>
        <v>219</v>
      </c>
      <c r="AQ25" s="40"/>
      <c r="AR25" s="11"/>
      <c r="AS25" s="11"/>
    </row>
    <row r="26" spans="1:45" s="15" customFormat="1" ht="64" x14ac:dyDescent="0.2">
      <c r="A26" s="11">
        <v>4</v>
      </c>
      <c r="B26" s="11" t="s">
        <v>29</v>
      </c>
      <c r="C26" s="11" t="s">
        <v>28</v>
      </c>
      <c r="D26" s="11" t="s">
        <v>185</v>
      </c>
      <c r="E26" s="50">
        <f t="shared" si="0"/>
        <v>4.4444444444444481E-2</v>
      </c>
      <c r="F26" s="11" t="s">
        <v>68</v>
      </c>
      <c r="G26" s="11" t="s">
        <v>46</v>
      </c>
      <c r="H26" s="11" t="s">
        <v>62</v>
      </c>
      <c r="I26" s="11"/>
      <c r="J26" s="11" t="s">
        <v>32</v>
      </c>
      <c r="K26" s="11" t="s">
        <v>73</v>
      </c>
      <c r="L26" s="40">
        <v>17</v>
      </c>
      <c r="M26" s="40">
        <v>43</v>
      </c>
      <c r="N26" s="40">
        <v>44</v>
      </c>
      <c r="O26" s="40">
        <v>37</v>
      </c>
      <c r="P26" s="39">
        <f t="shared" si="6"/>
        <v>141</v>
      </c>
      <c r="Q26" s="11" t="s">
        <v>86</v>
      </c>
      <c r="R26" s="11" t="s">
        <v>97</v>
      </c>
      <c r="S26" s="11" t="s">
        <v>173</v>
      </c>
      <c r="T26" s="11" t="s">
        <v>77</v>
      </c>
      <c r="U26" s="11" t="s">
        <v>97</v>
      </c>
      <c r="V26" s="38">
        <f t="shared" si="1"/>
        <v>17</v>
      </c>
      <c r="W26" s="11"/>
      <c r="X26" s="11"/>
      <c r="Y26" s="11"/>
      <c r="Z26" s="11"/>
      <c r="AA26" s="38">
        <f t="shared" si="2"/>
        <v>43</v>
      </c>
      <c r="AB26" s="11"/>
      <c r="AC26" s="11"/>
      <c r="AD26" s="11"/>
      <c r="AE26" s="11"/>
      <c r="AF26" s="38">
        <f t="shared" si="3"/>
        <v>44</v>
      </c>
      <c r="AG26" s="11"/>
      <c r="AH26" s="11"/>
      <c r="AI26" s="11"/>
      <c r="AJ26" s="11"/>
      <c r="AK26" s="45">
        <f t="shared" si="4"/>
        <v>37</v>
      </c>
      <c r="AL26" s="40"/>
      <c r="AM26" s="11"/>
      <c r="AN26" s="11"/>
      <c r="AO26" s="11"/>
      <c r="AP26" s="46">
        <f t="shared" si="5"/>
        <v>141</v>
      </c>
      <c r="AQ26" s="40"/>
      <c r="AR26" s="11"/>
      <c r="AS26" s="11"/>
    </row>
    <row r="27" spans="1:45" s="15" customFormat="1" ht="64" x14ac:dyDescent="0.2">
      <c r="A27" s="11">
        <v>4</v>
      </c>
      <c r="B27" s="11" t="s">
        <v>29</v>
      </c>
      <c r="C27" s="11" t="s">
        <v>28</v>
      </c>
      <c r="D27" s="11" t="s">
        <v>178</v>
      </c>
      <c r="E27" s="50">
        <f t="shared" si="0"/>
        <v>4.4444444444444481E-2</v>
      </c>
      <c r="F27" s="11" t="s">
        <v>68</v>
      </c>
      <c r="G27" s="11" t="s">
        <v>47</v>
      </c>
      <c r="H27" s="11" t="s">
        <v>63</v>
      </c>
      <c r="I27" s="11"/>
      <c r="J27" s="11" t="s">
        <v>32</v>
      </c>
      <c r="K27" s="11" t="s">
        <v>74</v>
      </c>
      <c r="L27" s="40">
        <v>16</v>
      </c>
      <c r="M27" s="40">
        <v>18</v>
      </c>
      <c r="N27" s="40">
        <v>18</v>
      </c>
      <c r="O27" s="40">
        <v>18</v>
      </c>
      <c r="P27" s="39">
        <f t="shared" si="6"/>
        <v>70</v>
      </c>
      <c r="Q27" s="11" t="s">
        <v>86</v>
      </c>
      <c r="R27" s="11" t="s">
        <v>97</v>
      </c>
      <c r="S27" s="37" t="s">
        <v>173</v>
      </c>
      <c r="T27" s="11" t="s">
        <v>77</v>
      </c>
      <c r="U27" s="11" t="s">
        <v>97</v>
      </c>
      <c r="V27" s="38">
        <f t="shared" si="1"/>
        <v>16</v>
      </c>
      <c r="W27" s="11"/>
      <c r="X27" s="11"/>
      <c r="Y27" s="11"/>
      <c r="Z27" s="11"/>
      <c r="AA27" s="38">
        <f t="shared" si="2"/>
        <v>18</v>
      </c>
      <c r="AB27" s="11"/>
      <c r="AC27" s="11"/>
      <c r="AD27" s="11"/>
      <c r="AE27" s="11"/>
      <c r="AF27" s="38">
        <f t="shared" si="3"/>
        <v>18</v>
      </c>
      <c r="AG27" s="11"/>
      <c r="AH27" s="11"/>
      <c r="AI27" s="11"/>
      <c r="AJ27" s="11"/>
      <c r="AK27" s="45">
        <f t="shared" si="4"/>
        <v>18</v>
      </c>
      <c r="AL27" s="40"/>
      <c r="AM27" s="11"/>
      <c r="AN27" s="11"/>
      <c r="AO27" s="11"/>
      <c r="AP27" s="46">
        <f t="shared" si="5"/>
        <v>70</v>
      </c>
      <c r="AQ27" s="40"/>
      <c r="AR27" s="11"/>
      <c r="AS27" s="11"/>
    </row>
    <row r="28" spans="1:45" s="15" customFormat="1" ht="64" x14ac:dyDescent="0.2">
      <c r="A28" s="11">
        <v>4</v>
      </c>
      <c r="B28" s="11" t="s">
        <v>29</v>
      </c>
      <c r="C28" s="11" t="s">
        <v>28</v>
      </c>
      <c r="D28" s="11" t="s">
        <v>186</v>
      </c>
      <c r="E28" s="50">
        <f t="shared" si="0"/>
        <v>4.4444444444444481E-2</v>
      </c>
      <c r="F28" s="11" t="s">
        <v>68</v>
      </c>
      <c r="G28" s="11" t="s">
        <v>48</v>
      </c>
      <c r="H28" s="11" t="s">
        <v>64</v>
      </c>
      <c r="I28" s="11"/>
      <c r="J28" s="11" t="s">
        <v>32</v>
      </c>
      <c r="K28" s="11" t="s">
        <v>74</v>
      </c>
      <c r="L28" s="40">
        <v>22</v>
      </c>
      <c r="M28" s="40">
        <v>36</v>
      </c>
      <c r="N28" s="40">
        <v>36</v>
      </c>
      <c r="O28" s="40">
        <v>32</v>
      </c>
      <c r="P28" s="39">
        <f t="shared" si="6"/>
        <v>126</v>
      </c>
      <c r="Q28" s="11" t="s">
        <v>86</v>
      </c>
      <c r="R28" s="11" t="s">
        <v>97</v>
      </c>
      <c r="S28" s="37" t="s">
        <v>173</v>
      </c>
      <c r="T28" s="11" t="s">
        <v>77</v>
      </c>
      <c r="U28" s="11" t="s">
        <v>97</v>
      </c>
      <c r="V28" s="38">
        <f t="shared" si="1"/>
        <v>22</v>
      </c>
      <c r="W28" s="11"/>
      <c r="X28" s="11"/>
      <c r="Y28" s="11"/>
      <c r="Z28" s="11"/>
      <c r="AA28" s="38">
        <f t="shared" si="2"/>
        <v>36</v>
      </c>
      <c r="AB28" s="11"/>
      <c r="AC28" s="11"/>
      <c r="AD28" s="11"/>
      <c r="AE28" s="11"/>
      <c r="AF28" s="38">
        <f t="shared" si="3"/>
        <v>36</v>
      </c>
      <c r="AG28" s="11"/>
      <c r="AH28" s="11"/>
      <c r="AI28" s="11"/>
      <c r="AJ28" s="11"/>
      <c r="AK28" s="45">
        <f t="shared" si="4"/>
        <v>32</v>
      </c>
      <c r="AL28" s="40"/>
      <c r="AM28" s="11"/>
      <c r="AN28" s="11"/>
      <c r="AO28" s="11"/>
      <c r="AP28" s="46">
        <f t="shared" si="5"/>
        <v>126</v>
      </c>
      <c r="AQ28" s="40"/>
      <c r="AR28" s="11"/>
      <c r="AS28" s="11"/>
    </row>
    <row r="29" spans="1:45" s="15" customFormat="1" ht="64" x14ac:dyDescent="0.2">
      <c r="A29" s="11">
        <v>4</v>
      </c>
      <c r="B29" s="11" t="s">
        <v>29</v>
      </c>
      <c r="C29" s="11" t="s">
        <v>28</v>
      </c>
      <c r="D29" s="11" t="s">
        <v>187</v>
      </c>
      <c r="E29" s="50">
        <f t="shared" si="0"/>
        <v>4.4444444444444481E-2</v>
      </c>
      <c r="F29" s="11" t="s">
        <v>68</v>
      </c>
      <c r="G29" s="11" t="s">
        <v>49</v>
      </c>
      <c r="H29" s="11" t="s">
        <v>65</v>
      </c>
      <c r="I29" s="11"/>
      <c r="J29" s="11" t="s">
        <v>32</v>
      </c>
      <c r="K29" s="11" t="s">
        <v>74</v>
      </c>
      <c r="L29" s="40">
        <v>11</v>
      </c>
      <c r="M29" s="40">
        <v>17</v>
      </c>
      <c r="N29" s="40">
        <v>17</v>
      </c>
      <c r="O29" s="40">
        <v>15</v>
      </c>
      <c r="P29" s="39">
        <f t="shared" si="6"/>
        <v>60</v>
      </c>
      <c r="Q29" s="11" t="s">
        <v>86</v>
      </c>
      <c r="R29" s="11" t="s">
        <v>97</v>
      </c>
      <c r="S29" s="37" t="s">
        <v>173</v>
      </c>
      <c r="T29" s="11" t="s">
        <v>77</v>
      </c>
      <c r="U29" s="11" t="s">
        <v>97</v>
      </c>
      <c r="V29" s="38">
        <f t="shared" si="1"/>
        <v>11</v>
      </c>
      <c r="W29" s="11"/>
      <c r="X29" s="11"/>
      <c r="Y29" s="11"/>
      <c r="Z29" s="11"/>
      <c r="AA29" s="38">
        <f t="shared" si="2"/>
        <v>17</v>
      </c>
      <c r="AB29" s="11"/>
      <c r="AC29" s="11"/>
      <c r="AD29" s="11"/>
      <c r="AE29" s="11"/>
      <c r="AF29" s="38">
        <f t="shared" si="3"/>
        <v>17</v>
      </c>
      <c r="AG29" s="11"/>
      <c r="AH29" s="11"/>
      <c r="AI29" s="11"/>
      <c r="AJ29" s="11"/>
      <c r="AK29" s="45">
        <f t="shared" si="4"/>
        <v>15</v>
      </c>
      <c r="AL29" s="40"/>
      <c r="AM29" s="11"/>
      <c r="AN29" s="11"/>
      <c r="AO29" s="11"/>
      <c r="AP29" s="46">
        <f t="shared" si="5"/>
        <v>60</v>
      </c>
      <c r="AQ29" s="40"/>
      <c r="AR29" s="11"/>
      <c r="AS29" s="11"/>
    </row>
    <row r="30" spans="1:45" s="15" customFormat="1" ht="80" x14ac:dyDescent="0.2">
      <c r="A30" s="11">
        <v>4</v>
      </c>
      <c r="B30" s="11" t="s">
        <v>29</v>
      </c>
      <c r="C30" s="11" t="s">
        <v>28</v>
      </c>
      <c r="D30" s="11" t="s">
        <v>188</v>
      </c>
      <c r="E30" s="50">
        <f t="shared" si="0"/>
        <v>4.4444444444444481E-2</v>
      </c>
      <c r="F30" s="11" t="s">
        <v>68</v>
      </c>
      <c r="G30" s="11" t="s">
        <v>50</v>
      </c>
      <c r="H30" s="11" t="s">
        <v>66</v>
      </c>
      <c r="I30" s="11"/>
      <c r="J30" s="11" t="s">
        <v>32</v>
      </c>
      <c r="K30" s="11" t="s">
        <v>74</v>
      </c>
      <c r="L30" s="40">
        <v>2</v>
      </c>
      <c r="M30" s="40">
        <v>3</v>
      </c>
      <c r="N30" s="40">
        <v>3</v>
      </c>
      <c r="O30" s="40">
        <v>2</v>
      </c>
      <c r="P30" s="39">
        <f t="shared" si="6"/>
        <v>10</v>
      </c>
      <c r="Q30" s="11" t="s">
        <v>86</v>
      </c>
      <c r="R30" s="11" t="s">
        <v>98</v>
      </c>
      <c r="S30" s="37" t="s">
        <v>173</v>
      </c>
      <c r="T30" s="11" t="s">
        <v>77</v>
      </c>
      <c r="U30" s="11" t="s">
        <v>99</v>
      </c>
      <c r="V30" s="38">
        <f t="shared" si="1"/>
        <v>2</v>
      </c>
      <c r="W30" s="11"/>
      <c r="X30" s="11"/>
      <c r="Y30" s="11"/>
      <c r="Z30" s="11"/>
      <c r="AA30" s="38">
        <f t="shared" si="2"/>
        <v>3</v>
      </c>
      <c r="AB30" s="11"/>
      <c r="AC30" s="11"/>
      <c r="AD30" s="11"/>
      <c r="AE30" s="11"/>
      <c r="AF30" s="38">
        <f t="shared" si="3"/>
        <v>3</v>
      </c>
      <c r="AG30" s="11"/>
      <c r="AH30" s="11"/>
      <c r="AI30" s="11"/>
      <c r="AJ30" s="11"/>
      <c r="AK30" s="45">
        <f t="shared" si="4"/>
        <v>2</v>
      </c>
      <c r="AL30" s="40"/>
      <c r="AM30" s="11"/>
      <c r="AN30" s="11"/>
      <c r="AO30" s="11"/>
      <c r="AP30" s="46">
        <f t="shared" si="5"/>
        <v>10</v>
      </c>
      <c r="AQ30" s="40"/>
      <c r="AR30" s="11"/>
      <c r="AS30" s="11"/>
    </row>
    <row r="31" spans="1:45" s="23" customFormat="1" ht="16" x14ac:dyDescent="0.2">
      <c r="A31" s="28"/>
      <c r="B31" s="28"/>
      <c r="C31" s="28"/>
      <c r="D31" s="32" t="s">
        <v>108</v>
      </c>
      <c r="E31" s="33">
        <f>SUM(E13:E30)</f>
        <v>0.80000000000000093</v>
      </c>
      <c r="F31" s="28"/>
      <c r="G31" s="28"/>
      <c r="H31" s="28"/>
      <c r="I31" s="28"/>
      <c r="J31" s="28"/>
      <c r="K31" s="28"/>
      <c r="L31" s="33"/>
      <c r="M31" s="33"/>
      <c r="N31" s="33"/>
      <c r="O31" s="33"/>
      <c r="P31" s="33"/>
      <c r="Q31" s="28"/>
      <c r="R31" s="28"/>
      <c r="S31" s="28"/>
      <c r="T31" s="28"/>
      <c r="U31" s="28"/>
      <c r="V31" s="33"/>
      <c r="W31" s="33" t="e">
        <f>AVERAGE(W13:W30)</f>
        <v>#DIV/0!</v>
      </c>
      <c r="X31" s="28"/>
      <c r="Y31" s="28"/>
      <c r="Z31" s="28"/>
      <c r="AA31" s="33"/>
      <c r="AB31" s="33" t="e">
        <f>AVERAGE(AB13:AB30)</f>
        <v>#DIV/0!</v>
      </c>
      <c r="AC31" s="28"/>
      <c r="AD31" s="28"/>
      <c r="AE31" s="28"/>
      <c r="AF31" s="33"/>
      <c r="AG31" s="33" t="e">
        <f>AVERAGE(AG13:AG30)</f>
        <v>#DIV/0!</v>
      </c>
      <c r="AH31" s="28"/>
      <c r="AI31" s="28"/>
      <c r="AJ31" s="28"/>
      <c r="AK31" s="42"/>
      <c r="AL31" s="42" t="e">
        <f>AVERAGE(AL13:AL30)</f>
        <v>#DIV/0!</v>
      </c>
      <c r="AM31" s="28"/>
      <c r="AN31" s="28"/>
      <c r="AO31" s="28"/>
      <c r="AP31" s="42"/>
      <c r="AQ31" s="42" t="e">
        <f>AVERAGE(AQ13:AQ30)</f>
        <v>#DIV/0!</v>
      </c>
      <c r="AR31" s="28"/>
      <c r="AS31" s="28"/>
    </row>
    <row r="32" spans="1:45" ht="96" x14ac:dyDescent="0.2">
      <c r="A32" s="20">
        <v>7</v>
      </c>
      <c r="B32" s="20" t="s">
        <v>174</v>
      </c>
      <c r="C32" s="20" t="s">
        <v>125</v>
      </c>
      <c r="D32" s="20" t="s">
        <v>100</v>
      </c>
      <c r="E32" s="43">
        <v>0.04</v>
      </c>
      <c r="F32" s="20" t="s">
        <v>128</v>
      </c>
      <c r="G32" s="20" t="s">
        <v>144</v>
      </c>
      <c r="H32" s="20" t="s">
        <v>145</v>
      </c>
      <c r="I32" s="20"/>
      <c r="J32" s="16" t="s">
        <v>131</v>
      </c>
      <c r="K32" s="21" t="s">
        <v>132</v>
      </c>
      <c r="L32" s="22">
        <v>0</v>
      </c>
      <c r="M32" s="22">
        <v>0.8</v>
      </c>
      <c r="N32" s="22">
        <v>0</v>
      </c>
      <c r="O32" s="22">
        <v>0.8</v>
      </c>
      <c r="P32" s="22">
        <v>0.8</v>
      </c>
      <c r="Q32" s="20" t="s">
        <v>86</v>
      </c>
      <c r="R32" s="20" t="s">
        <v>161</v>
      </c>
      <c r="S32" s="20" t="s">
        <v>149</v>
      </c>
      <c r="T32" s="20" t="s">
        <v>157</v>
      </c>
      <c r="U32" s="20" t="s">
        <v>150</v>
      </c>
      <c r="V32" s="49">
        <f>L32</f>
        <v>0</v>
      </c>
      <c r="W32" s="20"/>
      <c r="X32" s="20"/>
      <c r="Y32" s="20"/>
      <c r="Z32" s="20"/>
      <c r="AA32" s="49">
        <f t="shared" si="2"/>
        <v>0.8</v>
      </c>
      <c r="AB32" s="20"/>
      <c r="AC32" s="20"/>
      <c r="AD32" s="20"/>
      <c r="AE32" s="20"/>
      <c r="AF32" s="43">
        <f t="shared" si="3"/>
        <v>0</v>
      </c>
      <c r="AG32" s="20"/>
      <c r="AH32" s="20"/>
      <c r="AI32" s="20"/>
      <c r="AJ32" s="20"/>
      <c r="AK32" s="43">
        <f t="shared" si="4"/>
        <v>0.8</v>
      </c>
      <c r="AL32" s="44"/>
      <c r="AM32" s="20"/>
      <c r="AN32" s="20"/>
      <c r="AO32" s="20"/>
      <c r="AP32" s="43">
        <f t="shared" si="5"/>
        <v>0.8</v>
      </c>
      <c r="AQ32" s="44"/>
      <c r="AR32" s="20"/>
      <c r="AS32" s="20"/>
    </row>
    <row r="33" spans="1:45" ht="96" x14ac:dyDescent="0.2">
      <c r="A33" s="20">
        <v>7</v>
      </c>
      <c r="B33" s="20" t="s">
        <v>174</v>
      </c>
      <c r="C33" s="20" t="s">
        <v>125</v>
      </c>
      <c r="D33" s="20" t="s">
        <v>101</v>
      </c>
      <c r="E33" s="43">
        <v>0.04</v>
      </c>
      <c r="F33" s="20" t="s">
        <v>128</v>
      </c>
      <c r="G33" s="20" t="s">
        <v>129</v>
      </c>
      <c r="H33" s="20" t="s">
        <v>142</v>
      </c>
      <c r="I33" s="20"/>
      <c r="J33" s="16" t="s">
        <v>131</v>
      </c>
      <c r="K33" s="16" t="s">
        <v>133</v>
      </c>
      <c r="L33" s="17">
        <v>1</v>
      </c>
      <c r="M33" s="18">
        <v>1</v>
      </c>
      <c r="N33" s="18">
        <v>1</v>
      </c>
      <c r="O33" s="18">
        <v>1</v>
      </c>
      <c r="P33" s="18">
        <v>1</v>
      </c>
      <c r="Q33" s="20" t="s">
        <v>86</v>
      </c>
      <c r="R33" s="20" t="s">
        <v>162</v>
      </c>
      <c r="S33" s="20" t="s">
        <v>151</v>
      </c>
      <c r="T33" s="20" t="s">
        <v>158</v>
      </c>
      <c r="U33" s="20" t="s">
        <v>152</v>
      </c>
      <c r="V33" s="49">
        <f>L33</f>
        <v>1</v>
      </c>
      <c r="W33" s="20"/>
      <c r="X33" s="20"/>
      <c r="Y33" s="20"/>
      <c r="Z33" s="20"/>
      <c r="AA33" s="49">
        <f t="shared" si="2"/>
        <v>1</v>
      </c>
      <c r="AB33" s="20"/>
      <c r="AC33" s="20"/>
      <c r="AD33" s="20"/>
      <c r="AE33" s="20"/>
      <c r="AF33" s="43">
        <f t="shared" si="3"/>
        <v>1</v>
      </c>
      <c r="AG33" s="20"/>
      <c r="AH33" s="20"/>
      <c r="AI33" s="20"/>
      <c r="AJ33" s="20"/>
      <c r="AK33" s="43">
        <f t="shared" si="4"/>
        <v>1</v>
      </c>
      <c r="AL33" s="44"/>
      <c r="AM33" s="20"/>
      <c r="AN33" s="20"/>
      <c r="AO33" s="20"/>
      <c r="AP33" s="43">
        <f t="shared" si="5"/>
        <v>1</v>
      </c>
      <c r="AQ33" s="44"/>
      <c r="AR33" s="20"/>
      <c r="AS33" s="20"/>
    </row>
    <row r="34" spans="1:45" ht="112" x14ac:dyDescent="0.2">
      <c r="A34" s="20">
        <v>7</v>
      </c>
      <c r="B34" s="20" t="s">
        <v>174</v>
      </c>
      <c r="C34" s="20" t="s">
        <v>146</v>
      </c>
      <c r="D34" s="20" t="s">
        <v>102</v>
      </c>
      <c r="E34" s="43">
        <v>0.04</v>
      </c>
      <c r="F34" s="20" t="s">
        <v>128</v>
      </c>
      <c r="G34" s="20" t="s">
        <v>130</v>
      </c>
      <c r="H34" s="20" t="s">
        <v>141</v>
      </c>
      <c r="I34" s="20"/>
      <c r="J34" s="16" t="s">
        <v>131</v>
      </c>
      <c r="K34" s="16" t="s">
        <v>134</v>
      </c>
      <c r="L34" s="17">
        <v>0</v>
      </c>
      <c r="M34" s="18">
        <v>1</v>
      </c>
      <c r="N34" s="18">
        <v>1</v>
      </c>
      <c r="O34" s="18">
        <v>1</v>
      </c>
      <c r="P34" s="18">
        <v>1</v>
      </c>
      <c r="Q34" s="20" t="s">
        <v>86</v>
      </c>
      <c r="R34" s="20" t="s">
        <v>163</v>
      </c>
      <c r="S34" s="20" t="s">
        <v>155</v>
      </c>
      <c r="T34" s="20" t="s">
        <v>159</v>
      </c>
      <c r="U34" s="20" t="s">
        <v>153</v>
      </c>
      <c r="V34" s="49">
        <f>L34</f>
        <v>0</v>
      </c>
      <c r="W34" s="20"/>
      <c r="X34" s="20"/>
      <c r="Y34" s="20"/>
      <c r="Z34" s="20"/>
      <c r="AA34" s="49">
        <f t="shared" si="2"/>
        <v>1</v>
      </c>
      <c r="AB34" s="20"/>
      <c r="AC34" s="20"/>
      <c r="AD34" s="20"/>
      <c r="AE34" s="20"/>
      <c r="AF34" s="43">
        <f t="shared" si="3"/>
        <v>1</v>
      </c>
      <c r="AG34" s="20"/>
      <c r="AH34" s="20"/>
      <c r="AI34" s="20"/>
      <c r="AJ34" s="20"/>
      <c r="AK34" s="43">
        <f t="shared" si="4"/>
        <v>1</v>
      </c>
      <c r="AL34" s="44"/>
      <c r="AM34" s="20"/>
      <c r="AN34" s="20"/>
      <c r="AO34" s="20"/>
      <c r="AP34" s="43">
        <f t="shared" si="5"/>
        <v>1</v>
      </c>
      <c r="AQ34" s="44"/>
      <c r="AR34" s="20"/>
      <c r="AS34" s="20"/>
    </row>
    <row r="35" spans="1:45" ht="96" x14ac:dyDescent="0.2">
      <c r="A35" s="20">
        <v>7</v>
      </c>
      <c r="B35" s="20" t="s">
        <v>174</v>
      </c>
      <c r="C35" s="20" t="s">
        <v>125</v>
      </c>
      <c r="D35" s="20" t="s">
        <v>103</v>
      </c>
      <c r="E35" s="43">
        <v>0.04</v>
      </c>
      <c r="F35" s="20" t="s">
        <v>128</v>
      </c>
      <c r="G35" s="20" t="s">
        <v>147</v>
      </c>
      <c r="H35" s="20" t="s">
        <v>140</v>
      </c>
      <c r="I35" s="20"/>
      <c r="J35" s="16" t="s">
        <v>131</v>
      </c>
      <c r="K35" s="16" t="s">
        <v>135</v>
      </c>
      <c r="L35" s="17">
        <v>1</v>
      </c>
      <c r="M35" s="18">
        <v>0</v>
      </c>
      <c r="N35" s="18">
        <v>1</v>
      </c>
      <c r="O35" s="18">
        <v>0</v>
      </c>
      <c r="P35" s="18">
        <v>1</v>
      </c>
      <c r="Q35" s="20" t="s">
        <v>86</v>
      </c>
      <c r="R35" s="20" t="s">
        <v>164</v>
      </c>
      <c r="S35" s="20" t="s">
        <v>154</v>
      </c>
      <c r="T35" s="20" t="s">
        <v>158</v>
      </c>
      <c r="U35" s="20" t="s">
        <v>154</v>
      </c>
      <c r="V35" s="49">
        <f>L35</f>
        <v>1</v>
      </c>
      <c r="W35" s="20"/>
      <c r="X35" s="20"/>
      <c r="Y35" s="20"/>
      <c r="Z35" s="20"/>
      <c r="AA35" s="49">
        <f t="shared" si="2"/>
        <v>0</v>
      </c>
      <c r="AB35" s="20"/>
      <c r="AC35" s="20"/>
      <c r="AD35" s="20"/>
      <c r="AE35" s="20"/>
      <c r="AF35" s="43">
        <f t="shared" si="3"/>
        <v>1</v>
      </c>
      <c r="AG35" s="20"/>
      <c r="AH35" s="20"/>
      <c r="AI35" s="20"/>
      <c r="AJ35" s="20"/>
      <c r="AK35" s="43">
        <f t="shared" si="4"/>
        <v>0</v>
      </c>
      <c r="AL35" s="44"/>
      <c r="AM35" s="20"/>
      <c r="AN35" s="20"/>
      <c r="AO35" s="20"/>
      <c r="AP35" s="43">
        <f t="shared" si="5"/>
        <v>1</v>
      </c>
      <c r="AQ35" s="44"/>
      <c r="AR35" s="20"/>
      <c r="AS35" s="20"/>
    </row>
    <row r="36" spans="1:45" ht="112" x14ac:dyDescent="0.2">
      <c r="A36" s="20">
        <v>5</v>
      </c>
      <c r="B36" s="20" t="s">
        <v>175</v>
      </c>
      <c r="C36" s="20" t="s">
        <v>126</v>
      </c>
      <c r="D36" s="20" t="s">
        <v>127</v>
      </c>
      <c r="E36" s="43">
        <v>0.04</v>
      </c>
      <c r="F36" s="20" t="s">
        <v>128</v>
      </c>
      <c r="G36" s="20" t="s">
        <v>138</v>
      </c>
      <c r="H36" s="20" t="s">
        <v>139</v>
      </c>
      <c r="I36" s="20"/>
      <c r="J36" s="16" t="s">
        <v>136</v>
      </c>
      <c r="K36" s="16" t="s">
        <v>137</v>
      </c>
      <c r="L36" s="19">
        <v>0.33</v>
      </c>
      <c r="M36" s="19">
        <v>0.67</v>
      </c>
      <c r="N36" s="19">
        <v>1</v>
      </c>
      <c r="O36" s="19">
        <v>0</v>
      </c>
      <c r="P36" s="19">
        <v>1</v>
      </c>
      <c r="Q36" s="20" t="s">
        <v>86</v>
      </c>
      <c r="R36" s="20" t="s">
        <v>165</v>
      </c>
      <c r="S36" s="20" t="s">
        <v>156</v>
      </c>
      <c r="T36" s="20" t="s">
        <v>160</v>
      </c>
      <c r="U36" s="20" t="s">
        <v>156</v>
      </c>
      <c r="V36" s="49">
        <f>L36</f>
        <v>0.33</v>
      </c>
      <c r="W36" s="20"/>
      <c r="X36" s="20"/>
      <c r="Y36" s="20"/>
      <c r="Z36" s="20"/>
      <c r="AA36" s="49">
        <f t="shared" si="2"/>
        <v>0.67</v>
      </c>
      <c r="AB36" s="20"/>
      <c r="AC36" s="20"/>
      <c r="AD36" s="20"/>
      <c r="AE36" s="20"/>
      <c r="AF36" s="43">
        <f t="shared" si="3"/>
        <v>1</v>
      </c>
      <c r="AG36" s="20"/>
      <c r="AH36" s="20"/>
      <c r="AI36" s="20"/>
      <c r="AJ36" s="20"/>
      <c r="AK36" s="43">
        <f t="shared" si="4"/>
        <v>0</v>
      </c>
      <c r="AL36" s="44"/>
      <c r="AM36" s="20"/>
      <c r="AN36" s="20"/>
      <c r="AO36" s="20"/>
      <c r="AP36" s="43">
        <f t="shared" si="5"/>
        <v>1</v>
      </c>
      <c r="AQ36" s="44"/>
      <c r="AR36" s="20"/>
      <c r="AS36" s="20"/>
    </row>
    <row r="37" spans="1:45" s="23" customFormat="1" ht="17" x14ac:dyDescent="0.2">
      <c r="A37" s="28"/>
      <c r="B37" s="28"/>
      <c r="C37" s="28"/>
      <c r="D37" s="29" t="s">
        <v>104</v>
      </c>
      <c r="E37" s="30">
        <f>SUM(E32:E36)</f>
        <v>0.2</v>
      </c>
      <c r="F37" s="29"/>
      <c r="G37" s="29"/>
      <c r="H37" s="29"/>
      <c r="I37" s="29"/>
      <c r="J37" s="29"/>
      <c r="K37" s="29"/>
      <c r="L37" s="31">
        <f>AVERAGE(L33:L36)</f>
        <v>0.58250000000000002</v>
      </c>
      <c r="M37" s="31">
        <f>AVERAGE(M33:M36)</f>
        <v>0.66749999999999998</v>
      </c>
      <c r="N37" s="31">
        <f>AVERAGE(N33:N36)</f>
        <v>1</v>
      </c>
      <c r="O37" s="31">
        <f>AVERAGE(O33:O36)</f>
        <v>0.5</v>
      </c>
      <c r="P37" s="31">
        <f>AVERAGE(P33:P36)</f>
        <v>1</v>
      </c>
      <c r="Q37" s="29"/>
      <c r="R37" s="28"/>
      <c r="S37" s="28"/>
      <c r="T37" s="28"/>
      <c r="U37" s="28"/>
      <c r="V37" s="31">
        <f>AVERAGE(V33:V36)</f>
        <v>0.58250000000000002</v>
      </c>
      <c r="W37" s="31" t="e">
        <f>AVERAGE(W33:W36)</f>
        <v>#DIV/0!</v>
      </c>
      <c r="X37" s="28"/>
      <c r="Y37" s="28"/>
      <c r="Z37" s="28"/>
      <c r="AA37" s="31">
        <f>AVERAGE(AA33:AA36)</f>
        <v>0.66749999999999998</v>
      </c>
      <c r="AB37" s="31" t="e">
        <f>AVERAGE(AB33:AB36)</f>
        <v>#DIV/0!</v>
      </c>
      <c r="AC37" s="28"/>
      <c r="AD37" s="28"/>
      <c r="AE37" s="28"/>
      <c r="AF37" s="31">
        <f>AVERAGE(AF33:AF36)</f>
        <v>1</v>
      </c>
      <c r="AG37" s="31" t="e">
        <f>AVERAGE(AG33:AG36)</f>
        <v>#DIV/0!</v>
      </c>
      <c r="AH37" s="28"/>
      <c r="AI37" s="28"/>
      <c r="AJ37" s="28"/>
      <c r="AK37" s="31">
        <f>AVERAGE(AK33:AK36)</f>
        <v>0.5</v>
      </c>
      <c r="AL37" s="31" t="e">
        <f>AVERAGE(AL33:AL36)</f>
        <v>#DIV/0!</v>
      </c>
      <c r="AM37" s="28"/>
      <c r="AN37" s="28"/>
      <c r="AO37" s="28"/>
      <c r="AP37" s="47">
        <f>AVERAGE(AP33:AP36)</f>
        <v>1</v>
      </c>
      <c r="AQ37" s="47" t="e">
        <f>AVERAGE(AQ33:AQ36)</f>
        <v>#DIV/0!</v>
      </c>
      <c r="AR37" s="28"/>
      <c r="AS37" s="28"/>
    </row>
    <row r="38" spans="1:45" s="27" customFormat="1" ht="20" x14ac:dyDescent="0.25">
      <c r="A38" s="24"/>
      <c r="B38" s="24"/>
      <c r="C38" s="24"/>
      <c r="D38" s="25" t="s">
        <v>105</v>
      </c>
      <c r="E38" s="34">
        <f>E37+E31</f>
        <v>1.0000000000000009</v>
      </c>
      <c r="F38" s="24"/>
      <c r="G38" s="24"/>
      <c r="H38" s="24"/>
      <c r="I38" s="24"/>
      <c r="J38" s="24"/>
      <c r="K38" s="24"/>
      <c r="L38" s="26">
        <f>L37*$E$37</f>
        <v>0.11650000000000001</v>
      </c>
      <c r="M38" s="26">
        <f>M37*$E$37</f>
        <v>0.13350000000000001</v>
      </c>
      <c r="N38" s="26">
        <f>N37*$E$37</f>
        <v>0.2</v>
      </c>
      <c r="O38" s="26">
        <f>O37*$E$37</f>
        <v>0.1</v>
      </c>
      <c r="P38" s="26">
        <f>P37*$E$37</f>
        <v>0.2</v>
      </c>
      <c r="Q38" s="24"/>
      <c r="R38" s="24"/>
      <c r="S38" s="24"/>
      <c r="T38" s="24"/>
      <c r="U38" s="24"/>
      <c r="V38" s="26">
        <f>V37*$E$37</f>
        <v>0.11650000000000001</v>
      </c>
      <c r="W38" s="26" t="e">
        <f>W37*$E$37</f>
        <v>#DIV/0!</v>
      </c>
      <c r="X38" s="24"/>
      <c r="Y38" s="24"/>
      <c r="Z38" s="24"/>
      <c r="AA38" s="26">
        <f>AA37*$E$37</f>
        <v>0.13350000000000001</v>
      </c>
      <c r="AB38" s="26" t="e">
        <f>AB37*$E$37</f>
        <v>#DIV/0!</v>
      </c>
      <c r="AC38" s="24"/>
      <c r="AD38" s="24"/>
      <c r="AE38" s="24"/>
      <c r="AF38" s="26">
        <f>AF37*$E$37</f>
        <v>0.2</v>
      </c>
      <c r="AG38" s="26" t="e">
        <f>AG37*$E$37</f>
        <v>#DIV/0!</v>
      </c>
      <c r="AH38" s="24"/>
      <c r="AI38" s="24"/>
      <c r="AJ38" s="24"/>
      <c r="AK38" s="26">
        <f>AK37*$E$37</f>
        <v>0.1</v>
      </c>
      <c r="AL38" s="26" t="e">
        <f>AL37*$E$37</f>
        <v>#DIV/0!</v>
      </c>
      <c r="AM38" s="24"/>
      <c r="AN38" s="24"/>
      <c r="AO38" s="24"/>
      <c r="AP38" s="48">
        <f>AP37*$E$37</f>
        <v>0.2</v>
      </c>
      <c r="AQ38" s="48" t="e">
        <f>AQ37*$E$37</f>
        <v>#DIV/0!</v>
      </c>
      <c r="AR38" s="24"/>
      <c r="AS38" s="24"/>
    </row>
  </sheetData>
  <mergeCells count="24">
    <mergeCell ref="A10:B11"/>
    <mergeCell ref="C10:C12"/>
    <mergeCell ref="D10:P11"/>
    <mergeCell ref="A1:K1"/>
    <mergeCell ref="L1:P1"/>
    <mergeCell ref="A2:P2"/>
    <mergeCell ref="A4:B8"/>
    <mergeCell ref="C4:D8"/>
    <mergeCell ref="AP10:AS10"/>
    <mergeCell ref="AP11:AS11"/>
    <mergeCell ref="V10:Z10"/>
    <mergeCell ref="F4:K4"/>
    <mergeCell ref="H5:K5"/>
    <mergeCell ref="H6:K6"/>
    <mergeCell ref="H7:K7"/>
    <mergeCell ref="H8:K8"/>
    <mergeCell ref="Q10:U11"/>
    <mergeCell ref="V11:Z11"/>
    <mergeCell ref="AA11:AE11"/>
    <mergeCell ref="AF11:AJ11"/>
    <mergeCell ref="AK11:AO11"/>
    <mergeCell ref="AK10:AO10"/>
    <mergeCell ref="AF10:AJ10"/>
    <mergeCell ref="AA10:AE10"/>
  </mergeCells>
  <dataValidations count="1">
    <dataValidation allowBlank="1" showInputMessage="1" showErrorMessage="1" error="Escriba un texto " promptTitle="Cualquier contenido" sqref="F13:F30" xr:uid="{AB2F453D-9BA8-4F99-93AD-20B9F2FA7BA6}"/>
  </dataValidations>
  <pageMargins left="0.7" right="0.7" top="0.75" bottom="0.75" header="0.3" footer="0.3"/>
  <pageSetup paperSize="9" scale="43" orientation="portrait" r:id="rId1"/>
  <colBreaks count="1" manualBreakCount="1">
    <brk id="12" max="1048575" man="1"/>
  </colBreaks>
  <ignoredErrors>
    <ignoredError sqref="M37:P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 Bosa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casas</dc:creator>
  <cp:lastModifiedBy>Microsoft Office User</cp:lastModifiedBy>
  <cp:lastPrinted>2021-01-26T20:20:21Z</cp:lastPrinted>
  <dcterms:created xsi:type="dcterms:W3CDTF">2021-01-25T18:44:53Z</dcterms:created>
  <dcterms:modified xsi:type="dcterms:W3CDTF">2021-02-03T17:16:48Z</dcterms:modified>
</cp:coreProperties>
</file>