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635" firstSheet="1" activeTab="1"/>
  </bookViews>
  <sheets>
    <sheet name="Hoja2" sheetId="3" state="hidden" r:id="rId1"/>
    <sheet name="PROGRAMACIÓN_2023" sheetId="1" r:id="rId2"/>
  </sheets>
  <externalReferences>
    <externalReference r:id="rId3"/>
    <externalReference r:id="rId4"/>
  </externalReferences>
  <definedNames>
    <definedName name="_xlnm._FilterDatabase" localSheetId="1" hidden="1">PROGRAMACIÓN_2023!$A$4:$BK$71</definedName>
    <definedName name="BASE">PROGRAMACIÓN_2023!$A$4:$P$71</definedName>
    <definedName name="carga1">#REF!</definedName>
    <definedName name="COMPONENTE">[1]listas!$F$152:$F$203</definedName>
    <definedName name="GEOREFERENCIABLE">'[2]Listas desplegables'!#REF!</definedName>
    <definedName name="LOCALIDAD">'[2]Listas desplegables'!$G$4:$G$23</definedName>
    <definedName name="NO">'[2]Listas desplegables'!#REF!</definedName>
    <definedName name="SI">'[2]Listas desplegables'!#REF!</definedName>
  </definedNames>
  <calcPr calcId="152511" concurrentCalc="0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" i="1" l="1"/>
  <c r="N10" i="1"/>
  <c r="N45" i="1"/>
  <c r="N51" i="1"/>
  <c r="N66" i="1"/>
  <c r="N73" i="1"/>
  <c r="O71" i="1"/>
  <c r="O58" i="1"/>
  <c r="O39" i="1"/>
  <c r="O5" i="1"/>
  <c r="O7" i="1"/>
  <c r="O17" i="1"/>
  <c r="O29" i="1"/>
  <c r="O42" i="1"/>
  <c r="O57" i="1"/>
  <c r="O31" i="1"/>
  <c r="O19" i="1"/>
  <c r="O45" i="1"/>
  <c r="O59" i="1"/>
  <c r="O18" i="1"/>
  <c r="O43" i="1"/>
  <c r="O9" i="1"/>
  <c r="O33" i="1"/>
  <c r="O10" i="1"/>
  <c r="O21" i="1"/>
  <c r="O34" i="1"/>
  <c r="O47" i="1"/>
  <c r="O63" i="1"/>
  <c r="O11" i="1"/>
  <c r="O23" i="1"/>
  <c r="O35" i="1"/>
  <c r="O49" i="1"/>
  <c r="O65" i="1"/>
  <c r="O13" i="1"/>
  <c r="O25" i="1"/>
  <c r="O37" i="1"/>
  <c r="O50" i="1"/>
  <c r="O66" i="1"/>
  <c r="O15" i="1"/>
  <c r="O51" i="1"/>
  <c r="O67" i="1"/>
  <c r="O8" i="1"/>
  <c r="O26" i="1"/>
  <c r="O16" i="1"/>
  <c r="O27" i="1"/>
  <c r="O41" i="1"/>
  <c r="O55" i="1"/>
  <c r="O69" i="1"/>
  <c r="O24" i="1"/>
  <c r="O32" i="1"/>
  <c r="O40" i="1"/>
  <c r="O48" i="1"/>
  <c r="O56" i="1"/>
  <c r="O64" i="1"/>
  <c r="O12" i="1"/>
  <c r="O20" i="1"/>
  <c r="O28" i="1"/>
  <c r="O36" i="1"/>
  <c r="O44" i="1"/>
  <c r="O52" i="1"/>
  <c r="O60" i="1"/>
  <c r="O68" i="1"/>
  <c r="O53" i="1"/>
  <c r="O61" i="1"/>
  <c r="O6" i="1"/>
  <c r="O14" i="1"/>
  <c r="O22" i="1"/>
  <c r="O30" i="1"/>
  <c r="O38" i="1"/>
  <c r="O46" i="1"/>
  <c r="O54" i="1"/>
  <c r="O62" i="1"/>
  <c r="O70" i="1"/>
</calcChain>
</file>

<file path=xl/sharedStrings.xml><?xml version="1.0" encoding="utf-8"?>
<sst xmlns="http://schemas.openxmlformats.org/spreadsheetml/2006/main" count="625" uniqueCount="302">
  <si>
    <t>Etiquetas de fila</t>
  </si>
  <si>
    <t>Suma de Valor Presupuesto Meta Proyecto 2023</t>
  </si>
  <si>
    <t>Total general</t>
  </si>
  <si>
    <t>LOCALIDAD</t>
  </si>
  <si>
    <t>7. Bosa</t>
  </si>
  <si>
    <t>VIGENCIA 2023</t>
  </si>
  <si>
    <t>No FDL</t>
  </si>
  <si>
    <t>Localidad</t>
  </si>
  <si>
    <t xml:space="preserve">Línea de Inversión </t>
  </si>
  <si>
    <t>Concepto de Gasto</t>
  </si>
  <si>
    <t>Nombre Componente Línea de Inversión</t>
  </si>
  <si>
    <t>% Componente Línea de Inversión</t>
  </si>
  <si>
    <t>Número o Código del Proyecto de Inversión</t>
  </si>
  <si>
    <t>Nombre del Proyecto de Inversión</t>
  </si>
  <si>
    <t>Componente Proyecto</t>
  </si>
  <si>
    <t>Tipo de Anualización Meta</t>
  </si>
  <si>
    <t>Código de Meta Extendida</t>
  </si>
  <si>
    <t>Meta Proyecto 2021-2024</t>
  </si>
  <si>
    <t>Magnitud (Unidades) a Alcanzar Vigencia 2023 (Según Indicador)</t>
  </si>
  <si>
    <t>Valor Presupuesto Meta Proyecto 2023</t>
  </si>
  <si>
    <t>Porcentaje Presupuestal</t>
  </si>
  <si>
    <t>Descripción de los Resultados Esperados 2023</t>
  </si>
  <si>
    <t>Bosa</t>
  </si>
  <si>
    <t>Otras líneas
Condiciones de salud</t>
  </si>
  <si>
    <t>Acciones complementarias para personas en condición de discapacidad y sus cuidadores.</t>
  </si>
  <si>
    <t>FLEXIBLE</t>
  </si>
  <si>
    <t>Bosa cuida a una ciudadanía imparable</t>
  </si>
  <si>
    <t xml:space="preserve">ACCIONES COMPLEMENTARIAS </t>
  </si>
  <si>
    <t>SUMA</t>
  </si>
  <si>
    <t>Vincular 1000 personas con discapacidad, cuidadores y cuidadoras, en actividades alternativas de salud.</t>
  </si>
  <si>
    <t>Vincular 254 personas con discapacidad, cuidadores y cuidadoras, en actividades alternativas de salud.</t>
  </si>
  <si>
    <t>Acciones para la disminución de los factores de riesgo frente al consumo de sustancias psicoactivas.</t>
  </si>
  <si>
    <t>DISMINUCIÓN FACTORES DE RIESGO SPA</t>
  </si>
  <si>
    <t>Vincular 2500 personas en las acciones desarrolladas desde los dispositivos de base comunitaria en respuesta al consumo de SPA de la localidad de Bosa</t>
  </si>
  <si>
    <t>Vincular 750 personas en las acciones desarrolladas desde los dispositivos de base comunitaria en respuesta al consumo de SPA de la localidad de Bosa</t>
  </si>
  <si>
    <t>Dispositivos de asistencia personal -DAP- Ayudas técnicas a personas con discapacidad (No incluidas en el POS).</t>
  </si>
  <si>
    <t>DISPOSITIVOS DE ASISTENCIA PERSONAL</t>
  </si>
  <si>
    <t>Beneficiar 1900 personas con discapacidad a través de Dispositivos de Asistencia Personal - Ayudas Técnicas (no incluidas en los Planes de Beneficios), con enfoque diferencial y poblacional</t>
  </si>
  <si>
    <t>Beneficiar 400 personas con discapacidad a través de Dispositivos de Asistencia Personal - Ayudas Técnicas (no incluidas en los Planes de Beneficios), con enfoque diferencial y poblacional</t>
  </si>
  <si>
    <t>Reconocimiento de los saberes ancestrales en medicina.</t>
  </si>
  <si>
    <t>SABERES ANCESTRALES</t>
  </si>
  <si>
    <t>Vincular 6.885 personas a las acciones y estrategias de reconocimiento de los saberes ancestrales en medicina para las comunidades étnicas de la localidad de Bosa.</t>
  </si>
  <si>
    <t>Vincular 1.721 personas a las acciones y estrategias de reconocimiento de los saberes ancestrales en medicina para las comunidades étnicas de la localidad de Bosa.</t>
  </si>
  <si>
    <t>Acciones de cuidado y protección para madres gestantes, niños y niñas migrantes.</t>
  </si>
  <si>
    <t>ACCIONES DE CUIDADO</t>
  </si>
  <si>
    <t>Vincular 500 mujeres gestantes, niños y niñas, migrantes irregulares,  en acciones de protección específica y detección temprana.</t>
  </si>
  <si>
    <t>Vincular 185 mujeres gestantes, niños y niñas, migrantes irregulares,  en acciones de protección específica y detección temprana.</t>
  </si>
  <si>
    <t>Coinversión en la estrategia territorial de salud.</t>
  </si>
  <si>
    <t>ESTRATEGIA TERRITORIAL DE SALUD</t>
  </si>
  <si>
    <t>Vincular 3198 personas en acciones complementarias de la estrategia territorial de salud.</t>
  </si>
  <si>
    <t>Vincular 989 personas en acciones complementarias de la estrategia territorial de salud.</t>
  </si>
  <si>
    <t>Inversiones ambientales sostenibles</t>
  </si>
  <si>
    <t>Arbolado urbano y/o rural.</t>
  </si>
  <si>
    <t>PRESUPUESTOS PARTICIPATIVOS</t>
  </si>
  <si>
    <t>Árboles que reverdecen a Bosa.</t>
  </si>
  <si>
    <t>ARBORIZACIÓN</t>
  </si>
  <si>
    <t>Mantener 8131 árboles urbanos.</t>
  </si>
  <si>
    <t>Mantener 2.000 árboles urbanos.</t>
  </si>
  <si>
    <t>Plantar 4200 árboles urbanos.</t>
  </si>
  <si>
    <t>Plantar 1.390 árboles urbanos.</t>
  </si>
  <si>
    <t xml:space="preserve">Acuerdos con las redes locales de proteccionistas de animales para urgencias, brigadas médico veterinarias, acciones de esterilización, educación y adopción  </t>
  </si>
  <si>
    <t>Bosa peluda: acciones para cuidar y proteger a los pequeños animales</t>
  </si>
  <si>
    <t>BIENESTAR ANIMAL</t>
  </si>
  <si>
    <t>Atender 20019 animales en urgencias, brigadas médico veterinarias, acciones de esterilización, educación y adopción.</t>
  </si>
  <si>
    <t>Atender 5.019 animales en urgencias, brigadas médico veterinarias, acciones de esterilización, educación y adopción.</t>
  </si>
  <si>
    <t>Manejo de emergencias y desastres.</t>
  </si>
  <si>
    <t xml:space="preserve">Bosa aprende y reduce los riesgos </t>
  </si>
  <si>
    <t>MANEJO DE EMERGENCIAS, CALAMIDADES Y DESASTRES</t>
  </si>
  <si>
    <t>Realizar 4 acciones efectivas para el fortalecimiento de las capacidades locales para la respuesta a emergencias y desastres.</t>
  </si>
  <si>
    <t>Realizar 1 acción efectiva para el fortalecimiento de las capacidades locales para la respuesta a emergencias y desastres.</t>
  </si>
  <si>
    <t xml:space="preserve">Mitigación del riesgo. </t>
  </si>
  <si>
    <t>REDUCCIÓN DEL RIESGO Y ADAPTACIÓN AL CAMBIO CLIMÁTICO</t>
  </si>
  <si>
    <t>Desarrollar 8 intervenciones para la reducción del riesgo y adaptación al cambio climático.</t>
  </si>
  <si>
    <t>Desarrollar 2 intervenciones para la reducción del riesgo y adaptación al cambio climático.</t>
  </si>
  <si>
    <t>Educación ambiental.</t>
  </si>
  <si>
    <t>Bosa reverdece haciéndole frente al cambio climático.</t>
  </si>
  <si>
    <t>EDUCACIÓN AMBIENTAL</t>
  </si>
  <si>
    <t>Implementar 40 PROCEDAS para la concienciación social en la conservación, protección ambiental.</t>
  </si>
  <si>
    <t>Implementar 10 PROCEDAS para la concienciación social en la conservación, protección ambiental.</t>
  </si>
  <si>
    <t>Eco-urbanismo.</t>
  </si>
  <si>
    <t>MUROS VERDES</t>
  </si>
  <si>
    <t>Construir 507 m2 de muros y techos verdes.</t>
  </si>
  <si>
    <t>Construir 250 m2 de muros y techos verdes.</t>
  </si>
  <si>
    <t>Restauración ecológica urbana y/o rural.</t>
  </si>
  <si>
    <t>Bosa piensa verde, actúa verde, evoluciona verde.</t>
  </si>
  <si>
    <t>RESTAURACIÓN ECOLÓGICA</t>
  </si>
  <si>
    <t>Intervenir 8 hectáreas con procesos de restauración, rehabilitación o recuperación ecológica.</t>
  </si>
  <si>
    <t>Intervenir 2 hectáreas con procesos de restauración, rehabilitación o recuperación ecológica.</t>
  </si>
  <si>
    <t>Agricultura urbana.</t>
  </si>
  <si>
    <t xml:space="preserve"> Bosa Siembra Vida y esperanza. Una apuesta por la seguridad alimentaria.</t>
  </si>
  <si>
    <t>AGRICULTURA URBANA</t>
  </si>
  <si>
    <t>Implementar 60 acciones de fomento para la agricultura urbana.</t>
  </si>
  <si>
    <t>Implementar 15 acciones de fomento para la agricultura urbana.</t>
  </si>
  <si>
    <t>Cambios de hábitos de consumo, separación en la fuente y reciclaje.</t>
  </si>
  <si>
    <t>En ReverdeBosa ¡consumo, separo y reciclo!</t>
  </si>
  <si>
    <t>HÁBITOS DE CONSUMO</t>
  </si>
  <si>
    <t>Capacitar a 8739 personas en separación en la fuente y reciclaje.</t>
  </si>
  <si>
    <t>Capacitar a 2.184 personas en separación en la fuente y reciclaje.</t>
  </si>
  <si>
    <t>Ingreso Mínimo Garantizado</t>
  </si>
  <si>
    <t>Transferencias Ordinarias.</t>
  </si>
  <si>
    <t>INFLEXIBLE</t>
  </si>
  <si>
    <t>Bosa solidaria: Hogares protegidos, ciudadanía tranquila</t>
  </si>
  <si>
    <t>INGRESO MÍNIMO</t>
  </si>
  <si>
    <t>Atender 51.912 hogares con apoyos que contribuyan al ingreso mínimo garantizado de las bosunas y los bosunos</t>
  </si>
  <si>
    <t>Subsidio tipo C adulto mayor.</t>
  </si>
  <si>
    <t>SUBSIDIO TIPO C</t>
  </si>
  <si>
    <t>CONSTANTE</t>
  </si>
  <si>
    <t>Beneficiar a 4670 personas mayores con apoyo económico tipo C</t>
  </si>
  <si>
    <t>Parceros por Bogotá</t>
  </si>
  <si>
    <t>JOVENES RETO</t>
  </si>
  <si>
    <t>Beneficiar 835 jóvenes con apoyos que contribuyan al ingreso mínimo garantizado.</t>
  </si>
  <si>
    <t>Beneficiar 400 jóvenes con apoyos que contribuyan al ingreso mínimo garantizado.</t>
  </si>
  <si>
    <t>Infraestructura</t>
  </si>
  <si>
    <t>Dotación a Jardines Infantiles, Centros Amar y Forjar.</t>
  </si>
  <si>
    <t>Bosa cuida y protege</t>
  </si>
  <si>
    <t>DOTACIÓN</t>
  </si>
  <si>
    <t>Dotar 15 Sedes de atención a la primera infancia y/o adolescencia (jardines infantiles y Centros Amar).</t>
  </si>
  <si>
    <t>Dotar 1 Sedes de atención a la primera infancia y/o adolescencia (jardines infantiles y Centros Amar).</t>
  </si>
  <si>
    <t>Desarrollo social y cultural</t>
  </si>
  <si>
    <t>Prevención y atención de violencia intrafamiliar y sexual para poblaciones en situaciones de riesgo y vulneración de derechos.</t>
  </si>
  <si>
    <t>PREVENCIÓN DE VIOLENCIAS</t>
  </si>
  <si>
    <t>Formar 37.548 personas en prevención de violencia intrafamiliar y/o violencia sexual.</t>
  </si>
  <si>
    <t>Formar 9.380 personas en prevención de violencia intrafamiliar y/o violencia sexual.</t>
  </si>
  <si>
    <t>Prevención del embarazo en adolescentes.</t>
  </si>
  <si>
    <t>Jóvenes conscientes, jóvenes imparables</t>
  </si>
  <si>
    <t>PREVENCIÓN</t>
  </si>
  <si>
    <t>Vincular 1100 personas a las acciones y estrategias para la prevención del embarazo adolescente.</t>
  </si>
  <si>
    <t>Vincular 340 personas a las acciones y estrategias para la prevención del embarazo adolescente.</t>
  </si>
  <si>
    <t>Construcción de memoria, verdad, reparación, víctimas, paz y reconciliación.</t>
  </si>
  <si>
    <t>BosaPAZ trae verdad y reconciliación.</t>
  </si>
  <si>
    <t>PAZ, MEMORIA Y RECONCILIACIÓN</t>
  </si>
  <si>
    <t>Vincular 5.000 personas a procesos de construcción de memoria, verdad, reparación integral a víctimas, paz y reconciliación.</t>
  </si>
  <si>
    <t>Vincular 1.250 personas a procesos de construcción de memoria, verdad, reparación integral a víctimas, paz y reconciliación.</t>
  </si>
  <si>
    <t>Construcción de ciudadanía y desarrollo de capacidades para el ejercicio de derechos de las mujeres.</t>
  </si>
  <si>
    <t>Bosa incondicional con las mujeres.</t>
  </si>
  <si>
    <t>DESARROLLO DE CAPACIDADES</t>
  </si>
  <si>
    <t>Capacitar 5236 personas para la construcción de ciudadanía y desarrollo de capacidades para el ejercicio de derechos de las mujeres.</t>
  </si>
  <si>
    <t>Capacitar 1.527 personas para la construcción de ciudadanía y desarrollo de capacidades para el ejercicio de derechos de las mujeres.</t>
  </si>
  <si>
    <t>Prevención del feminicidio y la violencia contra la mujer.</t>
  </si>
  <si>
    <t>Vincular 8.700 personas en acciones para la prevención del feminicidio y la violencia contra la mujer.</t>
  </si>
  <si>
    <t>Vincular 2.504 personas en acciones para la prevención del feminicidio y la violencia contra la mujer.</t>
  </si>
  <si>
    <t>Estrategias de cuidado para cuidadoras, cuidadores y a personas con discapacidad</t>
  </si>
  <si>
    <t>Mujeres imparables que cuidan a Bosa</t>
  </si>
  <si>
    <t>ESTRATEGIAS DE CUIDADO</t>
  </si>
  <si>
    <t>Vincular 5.079 mujeres cuidadoras a estrategias de cuidado.</t>
  </si>
  <si>
    <t>Vincular 1.287 mujeres cuidadoras a estrategias de cuidado.</t>
  </si>
  <si>
    <t>Apoyo y fortalecimiento a las industrias culturales y creativas en las localidades</t>
  </si>
  <si>
    <t>Bosa tiene ADN creativo.</t>
  </si>
  <si>
    <t>FORTALECIMIENTO INDUSTRIA CULTURAL</t>
  </si>
  <si>
    <t>Financiar 100 proyectos del sector cultural y creativo de Bosa.</t>
  </si>
  <si>
    <t>Financiar 25 proyectos del sector cultural y creativo de Bosa.</t>
  </si>
  <si>
    <t>Dotación Casas de Juventud.</t>
  </si>
  <si>
    <t>Bosa jóven y a lo bien.</t>
  </si>
  <si>
    <t>Dotar 1 sede de casa de juventud en la Localidad de Bosa, para el fortalecimiento de capacidades y habilidades de los y las jóvenes.</t>
  </si>
  <si>
    <t>Educación Superior y Primera Infancia</t>
  </si>
  <si>
    <t>Apoyo para educación superior.</t>
  </si>
  <si>
    <t>Bosa fortalece el acceso a la educación superior en el siglo XXI</t>
  </si>
  <si>
    <t>APOYO EDUCACIÓN SUPERIOR</t>
  </si>
  <si>
    <t>Beneficiar 486 personas con apoyo para la educación superior residentes en la localidad de Bosa.</t>
  </si>
  <si>
    <t>Beneficiar 121 personas con apoyo para la educación superior residentes en la localidad de Bosa.</t>
  </si>
  <si>
    <t>SOSTENIMIENTO</t>
  </si>
  <si>
    <t>Beneficiar 647 estudiantes de programas de educación superior con apoyo de sostenimiento para la permanencia.</t>
  </si>
  <si>
    <t>Apoyo para educación inicial.</t>
  </si>
  <si>
    <t>La niñez de Bosa lista para educarse</t>
  </si>
  <si>
    <t>EDUCACIÓN INICIAL</t>
  </si>
  <si>
    <t>Implementar 27 proyectos para el desarrollo integral de la primera infancia y la relación escuela, familia y comunidad, conforme a los requerimientos reportados, concertados y priorizados con las IED y sus sedes.</t>
  </si>
  <si>
    <t>Implementar 8 proyectos para el desarrollo integral de la primera infancia y la relación escuela, familia y comunidad, conforme a los requerimientos reportados, concertados y priorizados con las IED y sus sedes.</t>
  </si>
  <si>
    <t>Dotación pedagógica a colegios.</t>
  </si>
  <si>
    <t>Bosa con colegios sólidos e incluyentes.</t>
  </si>
  <si>
    <t>Dotar 29 sedes educativas urbanas para fortalecer el nuevo contrato social y ambiental en Bosa.</t>
  </si>
  <si>
    <t>Dotar 11 sedes educativas urbanas para fortalecer el nuevo contrato social y ambiental en Bosa.</t>
  </si>
  <si>
    <t>Eventos recreo-deportivos.</t>
  </si>
  <si>
    <t>Bosa se la juega por el deporte.</t>
  </si>
  <si>
    <t>EVENTOS</t>
  </si>
  <si>
    <t>Vincular a 50.985 personas en actividades recreo deportivas comunitarias en las 5 UPZ de la Localidad.</t>
  </si>
  <si>
    <t>Vincular a 12.923 personas en actividades recreo deportivas comunitarias en las 5 UPZ de la Localidad.</t>
  </si>
  <si>
    <t>Procesos de formación y dotación de insumos para los campos artísticos, interculturales, culturales, patrimoniales y deportivos.</t>
  </si>
  <si>
    <t>FORMACIÓN DEPORTIVA</t>
  </si>
  <si>
    <t>Capacitar 5.250 personas en los campos deportivos.</t>
  </si>
  <si>
    <t>Capacitar 1.333 personas en los campos deportivos.</t>
  </si>
  <si>
    <t>Beneficiar 450 personas con artículos deportivos entregados a deportistas y/o organizaciones deportivas (clubes, colectivos, escuelas) de la localidad de Bosa.</t>
  </si>
  <si>
    <t>Beneficiar 112 personas con artículos deportivos entregados a deportistas y/o organizaciones deportivas (clubes, colectivos, escuelas) de la localidad de Bosa.</t>
  </si>
  <si>
    <t>Circulación y apropiación de prácticas artísticas, interculturales, culturales y patrimoniales.</t>
  </si>
  <si>
    <t>BosARTE para vivir la cultura local.</t>
  </si>
  <si>
    <t>Realizar 58 eventos de promoción de actividades culturales con todos los grupos poblaciones de la Localidad.</t>
  </si>
  <si>
    <t>Realizar 18 eventos de promoción de actividades culturales con todos los grupos poblaciones de la Localidad.</t>
  </si>
  <si>
    <t>Iniciativas de interés cultural, artístico, patrimonial y recreo deportivas.</t>
  </si>
  <si>
    <t>ESTÍMULOS</t>
  </si>
  <si>
    <t>Otorgar 110 estímulos de apoyo al sector artístico y cultural, con enfoque poblacional.</t>
  </si>
  <si>
    <t>Otorgar 28 estímulos de apoyo al sector artístico y cultural, con enfoque poblacional.</t>
  </si>
  <si>
    <t>FORMACIÓN</t>
  </si>
  <si>
    <t>Capacitar 2.000 personas en los campos artísticos, interculturales, culturales y/o patrimoniales.</t>
  </si>
  <si>
    <t>Capacitar 506 personas en los campos artísticos, interculturales, culturales y/o patrimoniales.</t>
  </si>
  <si>
    <t>Dotación e infraestructura cultural.</t>
  </si>
  <si>
    <t>FORTALECIMIENTO INFRAESTRUCTURA</t>
  </si>
  <si>
    <t>Intervenir 17 sedes culturales con dotación y/o adecuación.</t>
  </si>
  <si>
    <t>Intervenir 4 sedes culturales con dotación y/o adecuación.</t>
  </si>
  <si>
    <t>Intervención y dotación de salones comunales.</t>
  </si>
  <si>
    <t>Espacios activos de participación: insumos para que la ciudadanía haga parte de un gobierno abierto.</t>
  </si>
  <si>
    <t>INTERVENCIÓN</t>
  </si>
  <si>
    <t>Intervenir 20 sedes de salones comunales.</t>
  </si>
  <si>
    <t>Intervenir 10 sedes de salones comunales.</t>
  </si>
  <si>
    <t>CONSTRUCCIÓN</t>
  </si>
  <si>
    <t>Construir 3 sedes de salones comunales</t>
  </si>
  <si>
    <t>Construir 1 sede de salones comunales</t>
  </si>
  <si>
    <t>Escuelas y procesos de formación para la participación ciudadana y/u organizaciones para los procesos de presupuestos participativos.</t>
  </si>
  <si>
    <t>Capacitar 2380 personas a través de procesos de formación para la participación de manera virtual y presencial.</t>
  </si>
  <si>
    <t>Capacitar 945 personas a través de procesos de formación para la participación de manera virtual y presencial.</t>
  </si>
  <si>
    <t>Fortalecimiento de organizaciones sociales, comunitarias, comunales, propiedad horizontal e instancias y mecanismos de participación, con énfasis en jóvenes y asociatividad productiva.</t>
  </si>
  <si>
    <t>FORTALECIMIENTO ORGANIZATIVO</t>
  </si>
  <si>
    <t>Fortalecer 718 Organizaciones, sociales, comunitarias, comunales, propiedad horizontal e instancias y mecanismos de participación, con énfasis en jóvenes y asociatividad productiva.</t>
  </si>
  <si>
    <t>Fortalecer 230 Organizaciones, sociales, comunitarias, comunales, propiedad horizontal e instancias y mecanismos de participación, con énfasis en jóvenes y asociatividad productiva.</t>
  </si>
  <si>
    <t>Desarrollo de la Economía Local</t>
  </si>
  <si>
    <t>Apoyo a industrias culturales y creativas.</t>
  </si>
  <si>
    <t>Bosa emprendedora, productiva y resiliente</t>
  </si>
  <si>
    <t>FORTALECIMIENTO MIPYMES</t>
  </si>
  <si>
    <t>Apoyar 262 MiPymes y/o emprendimientos culturales y creativos de forma técnica, financiera y/o promocional.</t>
  </si>
  <si>
    <t>Apoyar 99 MiPymes y/o emprendimientos culturales y creativos de forma técnica, financiera y/o promocional.</t>
  </si>
  <si>
    <t>Transformación productiva y formación de capacidades</t>
  </si>
  <si>
    <t>TRANSFORMACIÓN PRODUCTIVA</t>
  </si>
  <si>
    <t>Promover 490 MiPymes y/o emprendimientos y/o unidades productivas en la transformación empresarial y/o productiva a través de apoyo técnico, financiero y formativo.</t>
  </si>
  <si>
    <t>Promover 150 MiPymes y/o emprendimientos y/o unidades productivas en la transformación empresarial y/o productiva a través de apoyo técnico, financiero y formativo.</t>
  </si>
  <si>
    <t>Construcción y/o conservación de elementos del sistema de espacio público peatonal.</t>
  </si>
  <si>
    <t>Bosa; más tiempo para vivir, menos tiempo en el trancón.</t>
  </si>
  <si>
    <t xml:space="preserve">CONSTRUCCIÓN Y CONSERVACIÓN </t>
  </si>
  <si>
    <t>Intervenir 3.000 metros cuadrados de elementos del sistema de espacio público peatonal con acciones de construcción y/o conservación</t>
  </si>
  <si>
    <t>Intervenir 1.049 metros cuadrados de elementos del sistema de espacio público peatonal con acciones de construcción y/o conservación</t>
  </si>
  <si>
    <t>Diseño, construcción y conservación (mantenimiento y rehabilitación) de la malla vial local e intermedia urbana o rural.</t>
  </si>
  <si>
    <t>INTERVENCIÓN MALLA VIAL LOCAL</t>
  </si>
  <si>
    <t>Intervenir 4,5 kilómetros de malla vial local</t>
  </si>
  <si>
    <t>Intervenir 1,10 kilómetros de malla vial local</t>
  </si>
  <si>
    <t>Diseño, construcción y conservación de ciclo-infraestructura.</t>
  </si>
  <si>
    <t>CICLO INFRAESTRUCTURA</t>
  </si>
  <si>
    <t>Intervenir 4.000 metros lineales de ciclorrutas de la localidad de Bosa</t>
  </si>
  <si>
    <t>Intervenir 997 metros lineales de ciclorrutas de la localidad de Bosa</t>
  </si>
  <si>
    <t>Dotación para instancias de seguridad.</t>
  </si>
  <si>
    <t>Bosa Más Segura con mejores elementos para cuidar a la gente.</t>
  </si>
  <si>
    <t>Suministrar 2 dotaciones del parque automotor a organismos de seguridad.</t>
  </si>
  <si>
    <t>Suministrar 1 dotaciones del parque automotor a organismos de seguridad.</t>
  </si>
  <si>
    <t>Suministrar 2 dotaciones logísticas a organismos de seguridad.</t>
  </si>
  <si>
    <t>Suministrar 1 dotaciones logísticas a organismos de seguridad.</t>
  </si>
  <si>
    <t>Suministrar 2 dotaciones de equipos especiales de protección a organismos de seguridad.</t>
  </si>
  <si>
    <t>Suministrar 1 dotaciones de equipos especiales de protección a organismos de seguridad.</t>
  </si>
  <si>
    <t>Suministrar 4 dotaciones tecnológicas a organismos de seguridad.</t>
  </si>
  <si>
    <t>Suministrar 1 dotaciones tecnológicas a organismos de seguridad.</t>
  </si>
  <si>
    <t>Acceso a la Justicia.</t>
  </si>
  <si>
    <t>Bosa justa para ti.</t>
  </si>
  <si>
    <t>JUSTICIA COMUNITARIA</t>
  </si>
  <si>
    <t>Beneficiar 20.000 personas a través de estrategias para el fortalecimiento de los mecanismos de justicia no formal y comunitaria.</t>
  </si>
  <si>
    <t>Beneficiar 5.000 personas a través de estrategias para el fortalecimiento de los mecanismos de justicia no formal y comunitaria.</t>
  </si>
  <si>
    <t>JUECES DE PAZ</t>
  </si>
  <si>
    <t>Atender 12.000 personas en estrategias de acceso a la justicia integral en la ciudad.</t>
  </si>
  <si>
    <t>Atender 3.240 personas en estrategias de acceso a la justicia integral en la ciudad.</t>
  </si>
  <si>
    <t>RESOLUCIÓN DE CONFLICTOS ESCOLARES</t>
  </si>
  <si>
    <t>Vincular 29 Instituciones educativas al programa pedagógico de resolución de conflictos en la comunidad escolar de las 5 UPZ, con enfoque diferencial y de género.</t>
  </si>
  <si>
    <t>Vincular 15 Instituciones educativas al programa pedagógico de resolución de conflictos en la comunidad escolar de las 5 UPZ, con enfoque diferencial y de género.</t>
  </si>
  <si>
    <t>ACCIONES PEDAGÓGICAS</t>
  </si>
  <si>
    <t>Implementar 2 estrategias locales de acciones pedagógicas del Código Nacional de Seguridad y Convivencia Ciudadana en la localidad con enfoque diferencial, de género y poblacional.</t>
  </si>
  <si>
    <t>Implementar 1 estrategias locales de acciones pedagógicas del Código Nacional de Seguridad y Convivencia Ciudadana en la localidad con enfoque diferencial, de género y poblacional.</t>
  </si>
  <si>
    <t>Promoción de la convivencia ciudadana.</t>
  </si>
  <si>
    <t>Bosa sin miedo y  más segura.</t>
  </si>
  <si>
    <t>GESTORES DE CONVIVENCIA</t>
  </si>
  <si>
    <t>Implementar 4 estrategias de atención de movilizaciones y aglomeraciones en el territorio a través de equipos de gestores de convivencia bajo el direccionamiento estratégico de la Secretaría de Seguridad, Convivencia y Justicia.</t>
  </si>
  <si>
    <t>Implementar 1 estrategias de atención de movilizaciones y aglomeraciones en el territorio a través de equipos de gestores de convivencia bajo el direccionamiento estratégico de la Secretaría de Seguridad, Convivencia y Justicia.</t>
  </si>
  <si>
    <t>ESCUELA DE SEGURIDAD</t>
  </si>
  <si>
    <t>Formar 3542 personas en la escuela de seguridad que beneficie la población de la localidad en las 5 UPZ.</t>
  </si>
  <si>
    <t>Formar 1.594 personas en la escuela de seguridad que beneficie la población de la localidad en las 5 UPZ.</t>
  </si>
  <si>
    <t>Incluir 7240 personas en actividades de educación para la resiliencia y la prevención de hechos delictivos, que beneficie la población de la localidad en las 5 UPZ.</t>
  </si>
  <si>
    <t>Incluir 1.934 personas en actividades de educación para la resiliencia y la prevención de hechos delictivos, que beneficie la población de la localidad en las 5 UPZ.</t>
  </si>
  <si>
    <t>Construcción, mantenimiento y dotación de parques vecinales y/o de bolsillo.</t>
  </si>
  <si>
    <t>Bosa vive los parques.</t>
  </si>
  <si>
    <t>Construir 8070 metros cuadrados de parques vecinales y/o de bolsillo.</t>
  </si>
  <si>
    <t>Construir 2.038 metros cuadrados de parques vecinales y/o de bolsillo.</t>
  </si>
  <si>
    <t>Intervenir 10 parques vecinales y/o de bolsillo con acciones de mejoramiento, mantenimiento y/o dotación, para garantizar el uso y disfrute por parte de las comunidades bosunas en las diferentes UPZ.</t>
  </si>
  <si>
    <t>Intervenir 5 parques vecinales y/o de bolsillo con acciones de mejoramiento, mantenimiento y/o dotación, para garantizar el uso y disfrute por parte de las comunidades bosunas en las diferentes UPZ.</t>
  </si>
  <si>
    <t>Inspección, vigilancia y control</t>
  </si>
  <si>
    <t>Inspección, vigilancia y control.</t>
  </si>
  <si>
    <t>Bosa convive: Justicia policiva para vivir tranquilos, seguros y con buen espacio público.</t>
  </si>
  <si>
    <t>IVC</t>
  </si>
  <si>
    <t>Realizar 4 acciones de inspección, vigilancia y control.</t>
  </si>
  <si>
    <t>Realizar 1 acciones de inspección, vigilancia y control.</t>
  </si>
  <si>
    <t>Gestión pública local</t>
  </si>
  <si>
    <t>Fortalecimiento institucional.</t>
  </si>
  <si>
    <t>Cuentas claras en Bosa: Fortalecimiento de la capacidad institucional con una gestión pública eficiente y transparente</t>
  </si>
  <si>
    <t>FORTALECIMIENTO LOCAL</t>
  </si>
  <si>
    <t>Realizar 4 estrategias de fortalecimiento institucional.</t>
  </si>
  <si>
    <t>Realizar 1 estrategias de fortalecimiento institucional.</t>
  </si>
  <si>
    <t>Participación ciudadana y construcción de confianza</t>
  </si>
  <si>
    <t>Transparencia, control social y rendición de cuentas del Gobierno Local.</t>
  </si>
  <si>
    <t>TRANSPARENCIA Y CONTROL SOCIAL</t>
  </si>
  <si>
    <t>Realizar 1 estrategia de rendición de cuentas anual.</t>
  </si>
  <si>
    <t>Acuerdos para el uso, acceso y aprovechamiento del espacio público.</t>
  </si>
  <si>
    <t>Acuerdos para La Bosa del siglo XXI.</t>
  </si>
  <si>
    <t>ACUERDOS CIUDADANOS</t>
  </si>
  <si>
    <t>Realizar 4 acuerdos para el uso del EP con fines culturales, deportivos, recreacionales o de mercados temporales.</t>
  </si>
  <si>
    <t>Realizar 1 acuerdos para el uso del EP con fines culturales, deportivos, recreacionales o de mercados temporales.</t>
  </si>
  <si>
    <t>Acuerdos para fortalecer la formalidad.</t>
  </si>
  <si>
    <t>Realizar 4 acuerdos para la promover la formalización de vendedores informales a círculos económicos productivos de la ciudad.</t>
  </si>
  <si>
    <t>Realizar 1 acuerdos para la promover la formalización de vendedores informales a círculos económicos productivos de la ciudad.</t>
  </si>
  <si>
    <t>Acuerdos para mejorar el uso de medios de transporte no motorizados.</t>
  </si>
  <si>
    <t>Realizar 4 acuerdos para la vinculación de la ciudadanía en los programas adelantados por el IDRD y acuerdos con vendedores informales o estacionarios.</t>
  </si>
  <si>
    <t>Realizar 1 acuerdos para la vinculación de la ciudadanía en los programas adelantados por el IDRD y acuerdos con vendedores informales o estacionarios.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</si>
</sst>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&quot;$&quot;\ #,##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Arial Narrow"/>
      <family val="2"/>
    </font>
    <font>
      <b/>
      <sz val="9"/>
      <color theme="0"/>
      <name val="Arial Narrow"/>
      <family val="2"/>
    </font>
    <font>
      <b/>
      <sz val="9"/>
      <color theme="1"/>
      <name val="Arial Narrow"/>
      <family val="2"/>
    </font>
    <font>
      <sz val="9"/>
      <name val="Arial Narrow"/>
      <family val="2"/>
    </font>
    <font>
      <sz val="11"/>
      <name val="Calibri"/>
      <family val="2"/>
      <scheme val="minor"/>
    </font>
    <font>
      <sz val="9"/>
      <color rgb="FFFF0000"/>
      <name val="Arial Narrow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2" fontId="1" fillId="0" borderId="0" applyFont="0" applyFill="0" applyBorder="0" applyAlignment="0" applyProtection="0"/>
  </cellStyleXfs>
  <cellXfs count="47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Alignment="1">
      <alignment horizontal="center"/>
    </xf>
    <xf numFmtId="0" fontId="3" fillId="0" borderId="0" xfId="0" applyFont="1"/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 vertical="center"/>
    </xf>
    <xf numFmtId="0" fontId="4" fillId="3" borderId="4" xfId="0" applyFont="1" applyFill="1" applyBorder="1" applyAlignment="1" applyProtection="1">
      <alignment horizontal="center" vertical="center" wrapText="1"/>
      <protection locked="0"/>
    </xf>
    <xf numFmtId="0" fontId="4" fillId="6" borderId="4" xfId="0" applyFont="1" applyFill="1" applyBorder="1" applyAlignment="1" applyProtection="1">
      <alignment horizontal="center" vertical="center" wrapText="1"/>
      <protection locked="0"/>
    </xf>
    <xf numFmtId="0" fontId="4" fillId="5" borderId="5" xfId="0" applyFont="1" applyFill="1" applyBorder="1" applyAlignment="1" applyProtection="1">
      <alignment horizontal="center" vertical="center" wrapText="1"/>
      <protection locked="0"/>
    </xf>
    <xf numFmtId="0" fontId="4" fillId="3" borderId="5" xfId="0" applyFont="1" applyFill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horizontal="center" vertical="center" wrapText="1"/>
    </xf>
    <xf numFmtId="9" fontId="6" fillId="0" borderId="4" xfId="0" applyNumberFormat="1" applyFont="1" applyBorder="1" applyAlignment="1">
      <alignment horizontal="center" vertical="center" wrapText="1"/>
    </xf>
    <xf numFmtId="0" fontId="6" fillId="8" borderId="4" xfId="0" applyFont="1" applyFill="1" applyBorder="1" applyAlignment="1" applyProtection="1">
      <alignment horizontal="center" vertical="center" wrapText="1"/>
      <protection locked="0"/>
    </xf>
    <xf numFmtId="3" fontId="6" fillId="8" borderId="4" xfId="0" applyNumberFormat="1" applyFont="1" applyFill="1" applyBorder="1" applyAlignment="1" applyProtection="1">
      <alignment horizontal="center" vertical="center" wrapText="1"/>
      <protection locked="0"/>
    </xf>
    <xf numFmtId="0" fontId="6" fillId="8" borderId="4" xfId="0" applyFont="1" applyFill="1" applyBorder="1" applyAlignment="1">
      <alignment horizontal="center" vertical="center" wrapText="1"/>
    </xf>
    <xf numFmtId="3" fontId="6" fillId="9" borderId="4" xfId="0" applyNumberFormat="1" applyFont="1" applyFill="1" applyBorder="1" applyAlignment="1">
      <alignment horizontal="center" vertical="center"/>
    </xf>
    <xf numFmtId="164" fontId="6" fillId="9" borderId="4" xfId="0" applyNumberFormat="1" applyFont="1" applyFill="1" applyBorder="1" applyAlignment="1">
      <alignment horizontal="right" vertical="center"/>
    </xf>
    <xf numFmtId="10" fontId="6" fillId="0" borderId="4" xfId="2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3" fontId="6" fillId="8" borderId="4" xfId="0" applyNumberFormat="1" applyFont="1" applyFill="1" applyBorder="1" applyAlignment="1" applyProtection="1">
      <alignment horizontal="left" vertical="center" wrapText="1"/>
      <protection locked="0"/>
    </xf>
    <xf numFmtId="0" fontId="7" fillId="0" borderId="4" xfId="0" applyFont="1" applyBorder="1" applyAlignment="1">
      <alignment horizontal="center" vertical="center"/>
    </xf>
    <xf numFmtId="3" fontId="6" fillId="10" borderId="4" xfId="0" applyNumberFormat="1" applyFont="1" applyFill="1" applyBorder="1" applyAlignment="1" applyProtection="1">
      <alignment horizontal="center" vertical="center" wrapText="1"/>
      <protection locked="0"/>
    </xf>
    <xf numFmtId="3" fontId="6" fillId="9" borderId="4" xfId="0" applyNumberFormat="1" applyFont="1" applyFill="1" applyBorder="1" applyAlignment="1" applyProtection="1">
      <alignment horizontal="left" vertical="center" wrapText="1"/>
      <protection locked="0"/>
    </xf>
    <xf numFmtId="3" fontId="6" fillId="9" borderId="4" xfId="0" applyNumberFormat="1" applyFont="1" applyFill="1" applyBorder="1" applyAlignment="1" applyProtection="1">
      <alignment horizontal="center" vertical="center" wrapText="1"/>
      <protection locked="0"/>
    </xf>
    <xf numFmtId="0" fontId="6" fillId="9" borderId="4" xfId="0" applyFont="1" applyFill="1" applyBorder="1" applyAlignment="1" applyProtection="1">
      <alignment horizontal="center" vertical="center" wrapText="1"/>
      <protection locked="0"/>
    </xf>
    <xf numFmtId="3" fontId="6" fillId="8" borderId="4" xfId="0" applyNumberFormat="1" applyFont="1" applyFill="1" applyBorder="1" applyAlignment="1">
      <alignment horizontal="center" vertical="center" wrapText="1"/>
    </xf>
    <xf numFmtId="3" fontId="6" fillId="9" borderId="4" xfId="0" applyNumberFormat="1" applyFont="1" applyFill="1" applyBorder="1" applyAlignment="1">
      <alignment horizontal="center" vertical="center" wrapText="1"/>
    </xf>
    <xf numFmtId="4" fontId="6" fillId="9" borderId="4" xfId="0" applyNumberFormat="1" applyFont="1" applyFill="1" applyBorder="1" applyAlignment="1">
      <alignment horizontal="center" vertical="center"/>
    </xf>
    <xf numFmtId="3" fontId="8" fillId="10" borderId="4" xfId="0" applyNumberFormat="1" applyFont="1" applyFill="1" applyBorder="1" applyAlignment="1">
      <alignment horizontal="center" vertical="center"/>
    </xf>
    <xf numFmtId="0" fontId="6" fillId="9" borderId="4" xfId="0" applyFont="1" applyFill="1" applyBorder="1" applyAlignment="1">
      <alignment horizontal="center" vertical="center" wrapText="1"/>
    </xf>
    <xf numFmtId="0" fontId="6" fillId="2" borderId="0" xfId="0" applyFont="1" applyFill="1"/>
    <xf numFmtId="0" fontId="2" fillId="0" borderId="0" xfId="0" applyFont="1"/>
    <xf numFmtId="0" fontId="0" fillId="0" borderId="0" xfId="0" applyAlignment="1">
      <alignment horizontal="center"/>
    </xf>
    <xf numFmtId="44" fontId="3" fillId="2" borderId="0" xfId="1" applyFont="1" applyFill="1"/>
    <xf numFmtId="164" fontId="0" fillId="10" borderId="4" xfId="0" applyNumberFormat="1" applyFill="1" applyBorder="1"/>
    <xf numFmtId="0" fontId="0" fillId="0" borderId="0" xfId="0" pivotButton="1"/>
    <xf numFmtId="0" fontId="0" fillId="0" borderId="0" xfId="0" applyAlignment="1">
      <alignment horizontal="left"/>
    </xf>
    <xf numFmtId="42" fontId="0" fillId="0" borderId="0" xfId="3" applyFont="1"/>
    <xf numFmtId="42" fontId="0" fillId="7" borderId="0" xfId="3" applyFont="1" applyFill="1"/>
    <xf numFmtId="14" fontId="3" fillId="4" borderId="2" xfId="0" applyNumberFormat="1" applyFont="1" applyFill="1" applyBorder="1" applyAlignment="1" applyProtection="1">
      <alignment horizontal="center" vertical="center"/>
      <protection locked="0"/>
    </xf>
    <xf numFmtId="14" fontId="3" fillId="4" borderId="3" xfId="0" applyNumberFormat="1" applyFont="1" applyFill="1" applyBorder="1" applyAlignment="1" applyProtection="1">
      <alignment horizontal="center" vertical="center"/>
      <protection locked="0"/>
    </xf>
    <xf numFmtId="0" fontId="4" fillId="5" borderId="4" xfId="0" applyFont="1" applyFill="1" applyBorder="1" applyAlignment="1">
      <alignment horizontal="center" vertical="center"/>
    </xf>
  </cellXfs>
  <cellStyles count="4">
    <cellStyle name="Moneda" xfId="1" builtinId="4"/>
    <cellStyle name="Moneda [0]" xfId="3" builtinId="7"/>
    <cellStyle name="Normal" xfId="0" builtinId="0"/>
    <cellStyle name="Porcentaje" xfId="2" builtinId="5"/>
  </cellStyles>
  <dxfs count="31"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pivotCacheDefinition" Target="pivotCache/pivotCacheDefinition1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272143</xdr:colOff>
      <xdr:row>1</xdr:row>
      <xdr:rowOff>95250</xdr:rowOff>
    </xdr:from>
    <xdr:to>
      <xdr:col>11</xdr:col>
      <xdr:colOff>1170214</xdr:colOff>
      <xdr:row>2</xdr:row>
      <xdr:rowOff>276643</xdr:rowOff>
    </xdr:to>
    <xdr:sp macro="[2]!ACTUALIZAR" textlink="">
      <xdr:nvSpPr>
        <xdr:cNvPr id="2" name="Rectángulo redondeado 1">
          <a:extLst>
            <a:ext uri="{FF2B5EF4-FFF2-40B4-BE49-F238E27FC236}">
              <a16:creationId xmlns:a16="http://schemas.microsoft.com/office/drawing/2014/main" xmlns="" id="{C1030787-44A5-4995-9270-EEAE1D37ADB9}"/>
            </a:ext>
          </a:extLst>
        </xdr:cNvPr>
        <xdr:cNvSpPr/>
      </xdr:nvSpPr>
      <xdr:spPr>
        <a:xfrm>
          <a:off x="9423763" y="537210"/>
          <a:ext cx="4327071" cy="806233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2400"/>
            <a:t>Actualizar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gobiernobogota.sharepoint.com/Users/GIO/Desktop/Nueva%20carpeta/INFORMACION%20PREVIA%20-%20chapi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rco/OneDrive/Documentos/1%20AAA%20SDP/EJECUCION%20CPS%20063%202022/COMITES%20FUNCIONALES%202023/Consolidado_Matrices_Comit&#233;s_Funcionales_FDL_2023-Propuestas_PP-28112022%20(2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MUSI 2017-2020"/>
      <sheetName val="NomLocIE"/>
      <sheetName val="listas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_Diligenciamiento"/>
      <sheetName val="Gráfico3"/>
      <sheetName val="Hoja1 (4)"/>
      <sheetName val="Hoja1 (3)"/>
      <sheetName val="Gráfico1"/>
      <sheetName val="Hoja1 (2)"/>
      <sheetName val="Hoja2"/>
      <sheetName val="Hoja4"/>
      <sheetName val="Hoja1"/>
      <sheetName val="PROGRAMACIÓN_2023"/>
      <sheetName val="Revisión "/>
      <sheetName val="Tablas_Porcentajes"/>
      <sheetName val="Base_Propuestas_PP_2022"/>
      <sheetName val="Dinámica_P-PP"/>
      <sheetName val="Valor_Proyectos"/>
      <sheetName val="Porcentajes_PP"/>
      <sheetName val="Listas desplegables"/>
      <sheetName val="Consolidado_Matrices_Comités_Fu"/>
    </sheetNames>
    <definedNames>
      <definedName name="ACTUALIZAR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4">
          <cell r="G4" t="str">
            <v>1. Usaquén</v>
          </cell>
        </row>
        <row r="5">
          <cell r="G5" t="str">
            <v>2. Chapinero</v>
          </cell>
        </row>
        <row r="6">
          <cell r="G6" t="str">
            <v>3. Santa Fe</v>
          </cell>
        </row>
        <row r="7">
          <cell r="G7" t="str">
            <v>4. San Cristóbal</v>
          </cell>
        </row>
        <row r="8">
          <cell r="G8" t="str">
            <v>5. Usme</v>
          </cell>
        </row>
        <row r="9">
          <cell r="G9" t="str">
            <v>6. Tunjuelito</v>
          </cell>
        </row>
        <row r="10">
          <cell r="G10" t="str">
            <v>7. Bosa</v>
          </cell>
        </row>
        <row r="11">
          <cell r="G11" t="str">
            <v>8. Kennedy</v>
          </cell>
        </row>
        <row r="12">
          <cell r="G12" t="str">
            <v>9. Fontibón</v>
          </cell>
        </row>
        <row r="13">
          <cell r="G13" t="str">
            <v>10. Engativá</v>
          </cell>
        </row>
        <row r="14">
          <cell r="G14" t="str">
            <v>11. Suba</v>
          </cell>
        </row>
        <row r="15">
          <cell r="G15" t="str">
            <v>12. Barrios Unidos</v>
          </cell>
        </row>
        <row r="16">
          <cell r="G16" t="str">
            <v>13. Teusaquillo</v>
          </cell>
        </row>
        <row r="17">
          <cell r="G17" t="str">
            <v>14. Los Mártires</v>
          </cell>
        </row>
        <row r="18">
          <cell r="G18" t="str">
            <v>15. Antonio Nariño</v>
          </cell>
        </row>
        <row r="19">
          <cell r="G19" t="str">
            <v>16. Puente Aranda</v>
          </cell>
        </row>
        <row r="20">
          <cell r="G20" t="str">
            <v>17. La Candelaria</v>
          </cell>
        </row>
        <row r="21">
          <cell r="G21" t="str">
            <v>18. Rafael Uribe Uribe</v>
          </cell>
        </row>
        <row r="22">
          <cell r="G22" t="str">
            <v>19. Ciudad Bolívar</v>
          </cell>
        </row>
        <row r="23">
          <cell r="G23" t="str">
            <v>20. Sumapaz</v>
          </cell>
        </row>
      </sheetData>
      <sheetData sheetId="17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SUS RYZEN" refreshedDate="44921.659389120374" createdVersion="8" refreshedVersion="8" minRefreshableVersion="3" recordCount="67">
  <cacheSource type="worksheet">
    <worksheetSource ref="A4:P71" sheet="PROGRAMACIÓN_2023"/>
  </cacheSource>
  <cacheFields count="20">
    <cacheField name="No FDL" numFmtId="0">
      <sharedItems containsSemiMixedTypes="0" containsString="0" containsNumber="1" containsInteger="1" minValue="7" maxValue="7"/>
    </cacheField>
    <cacheField name="Localidad" numFmtId="0">
      <sharedItems/>
    </cacheField>
    <cacheField name="Línea de Inversión " numFmtId="0">
      <sharedItems/>
    </cacheField>
    <cacheField name="Concepto de Gasto" numFmtId="0">
      <sharedItems/>
    </cacheField>
    <cacheField name="Nombre Componente Línea de Inversión" numFmtId="0">
      <sharedItems/>
    </cacheField>
    <cacheField name="% Componente Línea de Inversión" numFmtId="9">
      <sharedItems containsSemiMixedTypes="0" containsString="0" containsNumber="1" minValue="0.03" maxValue="0.52"/>
    </cacheField>
    <cacheField name="Número o Código del Proyecto de Inversión" numFmtId="0">
      <sharedItems containsSemiMixedTypes="0" containsString="0" containsNumber="1" containsInteger="1" minValue="1690" maxValue="1840" count="31">
        <n v="1690"/>
        <n v="1713"/>
        <n v="1720"/>
        <n v="1725"/>
        <n v="1729"/>
        <n v="1733"/>
        <n v="1742"/>
        <n v="1744"/>
        <n v="1745"/>
        <n v="1746"/>
        <n v="1747"/>
        <n v="1748"/>
        <n v="1749"/>
        <n v="1750"/>
        <n v="1751"/>
        <n v="1791"/>
        <n v="1794"/>
        <n v="1798"/>
        <n v="1800"/>
        <n v="1804"/>
        <n v="1807"/>
        <n v="1814"/>
        <n v="1820"/>
        <n v="1828"/>
        <n v="1831"/>
        <n v="1833"/>
        <n v="1836"/>
        <n v="1837"/>
        <n v="1838"/>
        <n v="1839"/>
        <n v="1840"/>
      </sharedItems>
    </cacheField>
    <cacheField name="Nombre del Proyecto de Inversión" numFmtId="0">
      <sharedItems/>
    </cacheField>
    <cacheField name="Componente Proyecto" numFmtId="0">
      <sharedItems/>
    </cacheField>
    <cacheField name="Tipo de Anualización Meta" numFmtId="0">
      <sharedItems/>
    </cacheField>
    <cacheField name="Código de Meta Extendida" numFmtId="3">
      <sharedItems containsString="0" containsBlank="1" containsNumber="1" containsInteger="1" minValue="407" maxValue="479"/>
    </cacheField>
    <cacheField name="Meta Proyecto 2021-2024" numFmtId="0">
      <sharedItems/>
    </cacheField>
    <cacheField name="Magnitud (Unidades) a Alcanzar Vigencia 2023 (Según Indicador)" numFmtId="0">
      <sharedItems containsSemiMixedTypes="0" containsString="0" containsNumber="1" minValue="1" maxValue="51192"/>
    </cacheField>
    <cacheField name="Valor Presupuesto Meta Proyecto 2023" numFmtId="164">
      <sharedItems containsSemiMixedTypes="0" containsString="0" containsNumber="1" containsInteger="1" minValue="50000000" maxValue="26084762000"/>
    </cacheField>
    <cacheField name="Porcentaje Presupuestal" numFmtId="10">
      <sharedItems containsSemiMixedTypes="0" containsString="0" containsNumber="1" minValue="3.7533321519845497E-4" maxValue="0.19580955178292961"/>
    </cacheField>
    <cacheField name="Descripción de los Resultados Esperados 2023" numFmtId="0">
      <sharedItems/>
    </cacheField>
    <cacheField name="Observaciones" numFmtId="0">
      <sharedItems containsBlank="1"/>
    </cacheField>
    <cacheField name="Metas con Propuestas de Presupuestos Participativos (Fla)" numFmtId="0">
      <sharedItems containsMixedTypes="1" containsNumber="1" containsInteger="1" minValue="2" maxValue="58"/>
    </cacheField>
    <cacheField name="Meta con Propuestas de Presupuestos Participativos (Cantidad)" numFmtId="0">
      <sharedItems containsMixedTypes="1" containsNumber="1" containsInteger="1" minValue="2" maxValue="58"/>
    </cacheField>
    <cacheField name="Meta con Propuestas de Presupuestos Participativos asociadas (SI/NO)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7">
  <r>
    <n v="7"/>
    <s v="Bosa"/>
    <s v="Otras líneas_x000a_Condiciones de salud"/>
    <s v="Acciones complementarias para personas en condición de discapacidad y sus cuidadores."/>
    <s v="FLEXIBLE"/>
    <n v="0.03"/>
    <x v="0"/>
    <s v="Bosa cuida a una ciudadanía imparable"/>
    <s v="ACCIONES COMPLEMENTARIAS "/>
    <s v="SUMA"/>
    <n v="410"/>
    <s v="Vincular 1000 personas con discapacidad, cuidadores y cuidadoras, en actividades alternativas de salud."/>
    <n v="254"/>
    <n v="500000000"/>
    <n v="3.7533321519845498E-3"/>
    <s v="Vincular 254 personas con discapacidad, cuidadores y cuidadoras, en actividades alternativas de salud."/>
    <m/>
    <e v="#N/A"/>
    <e v="#N/A"/>
    <s v="NO"/>
  </r>
  <r>
    <n v="7"/>
    <s v="Bosa"/>
    <s v="Otras líneas_x000a_Condiciones de salud"/>
    <s v="Acciones para la disminución de los factores de riesgo frente al consumo de sustancias psicoactivas."/>
    <s v="FLEXIBLE"/>
    <n v="0.03"/>
    <x v="0"/>
    <s v="Bosa cuida a una ciudadanía imparable"/>
    <s v="DISMINUCIÓN FACTORES DE RIESGO SPA"/>
    <s v="SUMA"/>
    <n v="411"/>
    <s v="Vincular 2500 personas en las acciones desarrolladas desde los dispositivos de base comunitaria en respuesta al consumo de SPA de la localidad de Bosa"/>
    <n v="750"/>
    <n v="200000000"/>
    <n v="1.5013328607938199E-3"/>
    <s v="Vincular 750 personas en las acciones desarrolladas desde los dispositivos de base comunitaria en respuesta al consumo de SPA de la localidad de Bosa"/>
    <m/>
    <e v="#N/A"/>
    <e v="#N/A"/>
    <s v="NO"/>
  </r>
  <r>
    <n v="7"/>
    <s v="Bosa"/>
    <s v="Otras líneas_x000a_Condiciones de salud"/>
    <s v="Dispositivos de asistencia personal -DAP- Ayudas técnicas a personas con discapacidad (No incluidas en el POS)."/>
    <s v="FLEXIBLE"/>
    <n v="0.03"/>
    <x v="0"/>
    <s v="Bosa cuida a una ciudadanía imparable"/>
    <s v="DISPOSITIVOS DE ASISTENCIA PERSONAL"/>
    <s v="SUMA"/>
    <n v="409"/>
    <s v="Beneficiar 1900 personas con discapacidad a través de Dispositivos de Asistencia Personal - Ayudas Técnicas (no incluidas en los Planes de Beneficios), con enfoque diferencial y poblacional"/>
    <n v="400"/>
    <n v="3110000000"/>
    <n v="2.3345725985343898E-2"/>
    <s v="Beneficiar 400 personas con discapacidad a través de Dispositivos de Asistencia Personal - Ayudas Técnicas (no incluidas en los Planes de Beneficios), con enfoque diferencial y poblacional"/>
    <s v="Proceso de contratación curso por 1.000 millones adicionales."/>
    <e v="#N/A"/>
    <e v="#N/A"/>
    <s v="NO"/>
  </r>
  <r>
    <n v="7"/>
    <s v="Bosa"/>
    <s v="Otras líneas_x000a_Condiciones de salud"/>
    <s v="Reconocimiento de los saberes ancestrales en medicina."/>
    <s v="FLEXIBLE"/>
    <n v="0.03"/>
    <x v="0"/>
    <s v="Bosa cuida a una ciudadanía imparable"/>
    <s v="SABERES ANCESTRALES"/>
    <s v="SUMA"/>
    <n v="414"/>
    <s v="Vincular 6.885 personas a las acciones y estrategias de reconocimiento de los saberes ancestrales en medicina para las comunidades étnicas de la localidad de Bosa."/>
    <n v="1721"/>
    <n v="344000000"/>
    <n v="2.5822925205653702E-3"/>
    <s v="Vincular 1.721 personas a las acciones y estrategias de reconocimiento de los saberes ancestrales en medicina para las comunidades étnicas de la localidad de Bosa."/>
    <m/>
    <e v="#N/A"/>
    <e v="#N/A"/>
    <s v="NO"/>
  </r>
  <r>
    <n v="7"/>
    <s v="Bosa"/>
    <s v="Otras líneas_x000a_Condiciones de salud"/>
    <s v="Acciones de cuidado y protección para madres gestantes, niños y niñas migrantes."/>
    <s v="FLEXIBLE"/>
    <n v="0.03"/>
    <x v="0"/>
    <s v="Bosa cuida a una ciudadanía imparable"/>
    <s v="ACCIONES DE CUIDADO"/>
    <s v="SUMA"/>
    <n v="413"/>
    <s v="Vincular 500 mujeres gestantes, niños y niñas, migrantes irregulares,  en acciones de protección específica y detección temprana."/>
    <n v="185"/>
    <n v="150000000"/>
    <n v="1.1259996455953649E-3"/>
    <s v="Vincular 185 mujeres gestantes, niños y niñas, migrantes irregulares,  en acciones de protección específica y detección temprana."/>
    <m/>
    <e v="#N/A"/>
    <e v="#N/A"/>
    <s v="NO"/>
  </r>
  <r>
    <n v="7"/>
    <s v="Bosa"/>
    <s v="Otras líneas_x000a_Condiciones de salud"/>
    <s v="Coinversión en la estrategia territorial de salud."/>
    <s v="FLEXIBLE"/>
    <n v="0.03"/>
    <x v="0"/>
    <s v="Bosa cuida a una ciudadanía imparable"/>
    <s v="ESTRATEGIA TERRITORIAL DE SALUD"/>
    <s v="SUMA"/>
    <n v="412"/>
    <s v="Vincular 3198 personas en acciones complementarias de la estrategia territorial de salud."/>
    <n v="989"/>
    <n v="300000000"/>
    <n v="2.2519992911907297E-3"/>
    <s v="Vincular 989 personas en acciones complementarias de la estrategia territorial de salud."/>
    <m/>
    <e v="#N/A"/>
    <e v="#N/A"/>
    <s v="NO"/>
  </r>
  <r>
    <n v="7"/>
    <s v="Bosa"/>
    <s v="Inversiones ambientales sostenibles"/>
    <s v="Arbolado urbano y/o rural."/>
    <s v="PRESUPUESTOS PARTICIPATIVOS"/>
    <n v="0.52"/>
    <x v="1"/>
    <s v="Árboles que reverdecen a Bosa."/>
    <s v="ARBORIZACIÓN"/>
    <s v="SUMA"/>
    <n v="445"/>
    <s v="Mantener 8131 árboles urbanos."/>
    <n v="2000"/>
    <n v="550000000"/>
    <n v="4.1286653671830046E-3"/>
    <s v="Mantener 2.000 árboles urbanos."/>
    <m/>
    <e v="#N/A"/>
    <e v="#N/A"/>
    <s v="NO"/>
  </r>
  <r>
    <n v="7"/>
    <s v="Bosa"/>
    <s v="Inversiones ambientales sostenibles"/>
    <s v="Arbolado urbano y/o rural."/>
    <s v="PRESUPUESTOS PARTICIPATIVOS"/>
    <n v="0.52"/>
    <x v="1"/>
    <s v="Árboles que reverdecen a Bosa."/>
    <s v="ARBORIZACIÓN"/>
    <s v="SUMA"/>
    <n v="446"/>
    <s v="Plantar 4200 árboles urbanos."/>
    <n v="1390"/>
    <n v="300000000"/>
    <n v="2.2519992911907297E-3"/>
    <s v="Plantar 1.390 árboles urbanos."/>
    <s v="Se encuentra en tramite solicitud de ajuste a la programación de la meta, lo anterior, teniendo en cuenta la ausencia de espacio disponible para plantación comunicada por el JJB"/>
    <e v="#N/A"/>
    <e v="#N/A"/>
    <s v="NO"/>
  </r>
  <r>
    <n v="7"/>
    <s v="Bosa"/>
    <s v="Inversiones ambientales sostenibles"/>
    <s v="Acuerdos con las redes locales de proteccionistas de animales para urgencias, brigadas médico veterinarias, acciones de esterilización, educación y adopción  "/>
    <s v="PRESUPUESTOS PARTICIPATIVOS"/>
    <n v="0.52"/>
    <x v="2"/>
    <s v="Bosa peluda: acciones para cuidar y proteger a los pequeños animales"/>
    <s v="BIENESTAR ANIMAL"/>
    <s v="SUMA"/>
    <n v="449"/>
    <s v="Atender 20019 animales en urgencias, brigadas médico veterinarias, acciones de esterilización, educación y adopción."/>
    <n v="5019"/>
    <n v="1800000000"/>
    <n v="1.3511995747144378E-2"/>
    <s v="Atender 5.019 animales en urgencias, brigadas médico veterinarias, acciones de esterilización, educación y adopción."/>
    <m/>
    <n v="3"/>
    <n v="3"/>
    <s v="SI"/>
  </r>
  <r>
    <n v="7"/>
    <s v="Bosa"/>
    <s v="Inversiones ambientales sostenibles"/>
    <s v="Manejo de emergencias y desastres."/>
    <s v="PRESUPUESTOS PARTICIPATIVOS"/>
    <n v="0.52"/>
    <x v="3"/>
    <s v="Bosa aprende y reduce los riesgos "/>
    <s v="MANEJO DE EMERGENCIAS, CALAMIDADES Y DESASTRES"/>
    <s v="SUMA"/>
    <n v="444"/>
    <s v="Realizar 4 acciones efectivas para el fortalecimiento de las capacidades locales para la respuesta a emergencias y desastres."/>
    <n v="1"/>
    <n v="500000000"/>
    <n v="3.7533321519845498E-3"/>
    <s v="Realizar 1 acción efectiva para el fortalecimiento de las capacidades locales para la respuesta a emergencias y desastres."/>
    <m/>
    <e v="#N/A"/>
    <e v="#N/A"/>
    <s v="NO"/>
  </r>
  <r>
    <n v="7"/>
    <s v="Bosa"/>
    <s v="Inversiones ambientales sostenibles"/>
    <s v="Mitigación del riesgo. "/>
    <s v="PRESUPUESTOS PARTICIPATIVOS"/>
    <n v="0.52"/>
    <x v="3"/>
    <s v="Bosa aprende y reduce los riesgos "/>
    <s v="REDUCCIÓN DEL RIESGO Y ADAPTACIÓN AL CAMBIO CLIMÁTICO"/>
    <s v="SUMA"/>
    <n v="443"/>
    <s v="Desarrollar 8 intervenciones para la reducción del riesgo y adaptación al cambio climático."/>
    <n v="2"/>
    <n v="550000000"/>
    <n v="4.1286653671830046E-3"/>
    <s v="Desarrollar 2 intervenciones para la reducción del riesgo y adaptación al cambio climático."/>
    <m/>
    <e v="#N/A"/>
    <e v="#N/A"/>
    <s v="NO"/>
  </r>
  <r>
    <n v="7"/>
    <s v="Bosa"/>
    <s v="Inversiones ambientales sostenibles"/>
    <s v="Educación ambiental."/>
    <s v="PRESUPUESTOS PARTICIPATIVOS"/>
    <n v="0.52"/>
    <x v="4"/>
    <s v="Bosa reverdece haciéndole frente al cambio climático."/>
    <s v="EDUCACIÓN AMBIENTAL"/>
    <s v="SUMA"/>
    <n v="440"/>
    <s v="Implementar 40 PROCEDAS para la concienciación social en la conservación, protección ambiental."/>
    <n v="10"/>
    <n v="1000000000"/>
    <n v="7.5066643039690996E-3"/>
    <s v="Implementar 10 PROCEDAS para la concienciación social en la conservación, protección ambiental."/>
    <m/>
    <n v="3"/>
    <n v="3"/>
    <s v="SI"/>
  </r>
  <r>
    <n v="7"/>
    <s v="Bosa"/>
    <s v="Inversiones ambientales sostenibles"/>
    <s v="Eco-urbanismo."/>
    <s v="PRESUPUESTOS PARTICIPATIVOS"/>
    <n v="0.52"/>
    <x v="4"/>
    <s v="Bosa reverdece haciéndole frente al cambio climático."/>
    <s v="MUROS VERDES"/>
    <s v="SUMA"/>
    <n v="439"/>
    <s v="Construir 507 m2 de muros y techos verdes."/>
    <n v="250"/>
    <n v="240000000"/>
    <n v="1.8015994329525838E-3"/>
    <s v="Construir 250 m2 de muros y techos verdes."/>
    <m/>
    <e v="#N/A"/>
    <e v="#N/A"/>
    <s v="NO"/>
  </r>
  <r>
    <n v="7"/>
    <s v="Bosa"/>
    <s v="Inversiones ambientales sostenibles"/>
    <s v="Restauración ecológica urbana y/o rural."/>
    <s v="PRESUPUESTOS PARTICIPATIVOS"/>
    <n v="0.52"/>
    <x v="5"/>
    <s v="Bosa piensa verde, actúa verde, evoluciona verde."/>
    <s v="RESTAURACIÓN ECOLÓGICA"/>
    <s v="SUMA"/>
    <n v="442"/>
    <s v="Intervenir 8 hectáreas con procesos de restauración, rehabilitación o recuperación ecológica."/>
    <n v="2"/>
    <n v="650000000"/>
    <n v="4.8793317975799142E-3"/>
    <s v="Intervenir 2 hectáreas con procesos de restauración, rehabilitación o recuperación ecológica."/>
    <m/>
    <e v="#N/A"/>
    <e v="#N/A"/>
    <s v="NO"/>
  </r>
  <r>
    <n v="7"/>
    <s v="Bosa"/>
    <s v="Inversiones ambientales sostenibles"/>
    <s v="Agricultura urbana."/>
    <s v="PRESUPUESTOS PARTICIPATIVOS"/>
    <n v="0.52"/>
    <x v="6"/>
    <s v=" Bosa Siembra Vida y esperanza. Una apuesta por la seguridad alimentaria."/>
    <s v="AGRICULTURA URBANA"/>
    <s v="SUMA"/>
    <n v="437"/>
    <s v="Implementar 60 acciones de fomento para la agricultura urbana."/>
    <n v="15"/>
    <n v="700000000"/>
    <n v="5.254665012778369E-3"/>
    <s v="Implementar 15 acciones de fomento para la agricultura urbana."/>
    <m/>
    <n v="16"/>
    <n v="16"/>
    <s v="SI"/>
  </r>
  <r>
    <n v="7"/>
    <s v="Bosa"/>
    <s v="Inversiones ambientales sostenibles"/>
    <s v="Cambios de hábitos de consumo, separación en la fuente y reciclaje."/>
    <s v="PRESUPUESTOS PARTICIPATIVOS"/>
    <n v="0.52"/>
    <x v="7"/>
    <s v="En ReverdeBosa ¡consumo, separo y reciclo!"/>
    <s v="HÁBITOS DE CONSUMO"/>
    <s v="SUMA"/>
    <n v="450"/>
    <s v="Capacitar a 8739 personas en separación en la fuente y reciclaje."/>
    <n v="2184"/>
    <n v="800000000"/>
    <n v="6.0053314431752795E-3"/>
    <s v="Capacitar a 2.184 personas en separación en la fuente y reciclaje."/>
    <m/>
    <n v="2"/>
    <n v="2"/>
    <s v="SI"/>
  </r>
  <r>
    <n v="7"/>
    <s v="Bosa"/>
    <s v="Ingreso Mínimo Garantizado"/>
    <s v="Transferencias Ordinarias."/>
    <s v="INFLEXIBLE"/>
    <n v="0.45"/>
    <x v="8"/>
    <s v="Bosa solidaria: Hogares protegidos, ciudadanía tranquila"/>
    <s v="INGRESO MÍNIMO"/>
    <s v="SUMA"/>
    <n v="407"/>
    <s v="Atender 51.912 hogares con apoyos que contribuyan al ingreso mínimo garantizado de las bosunas y los bosunos"/>
    <n v="51192"/>
    <n v="12129700000"/>
    <n v="9.1053586007853987E-2"/>
    <s v="Atender 51.912 hogares con apoyos que contribuyan al ingreso mínimo garantizado de las bosunas y los bosunos"/>
    <m/>
    <e v="#N/A"/>
    <e v="#N/A"/>
    <s v="NO"/>
  </r>
  <r>
    <n v="7"/>
    <s v="Bosa"/>
    <s v="Ingreso Mínimo Garantizado"/>
    <s v="Subsidio tipo C adulto mayor."/>
    <s v="INFLEXIBLE"/>
    <n v="0.45"/>
    <x v="8"/>
    <s v="Bosa solidaria: Hogares protegidos, ciudadanía tranquila"/>
    <s v="SUBSIDIO TIPO C"/>
    <s v="CONSTANTE"/>
    <n v="408"/>
    <s v="Beneficiar a 4670 personas mayores con apoyo económico tipo C"/>
    <n v="6170"/>
    <n v="12350000000"/>
    <n v="9.2707304154018372E-2"/>
    <s v="Beneficiar a 4670 personas mayores con apoyo económico tipo C"/>
    <m/>
    <e v="#N/A"/>
    <e v="#N/A"/>
    <s v="NO"/>
  </r>
  <r>
    <n v="7"/>
    <s v="Bosa"/>
    <s v="Ingreso Mínimo Garantizado"/>
    <s v="Parceros por Bogotá"/>
    <s v="INFLEXIBLE"/>
    <n v="0.45"/>
    <x v="8"/>
    <s v="Bosa solidaria: Hogares protegidos, ciudadanía tranquila"/>
    <s v="JOVENES RETO"/>
    <s v="CONSTANTE"/>
    <m/>
    <s v="Beneficiar 835 jóvenes con apoyos que contribuyan al ingreso mínimo garantizado."/>
    <n v="400"/>
    <n v="1896000000"/>
    <n v="1.4232635520325412E-2"/>
    <s v="Beneficiar 400 jóvenes con apoyos que contribuyan al ingreso mínimo garantizado."/>
    <m/>
    <e v="#N/A"/>
    <e v="#N/A"/>
    <s v="NO"/>
  </r>
  <r>
    <n v="7"/>
    <s v="Bosa"/>
    <s v="Infraestructura"/>
    <s v="Dotación a Jardines Infantiles, Centros Amar y Forjar."/>
    <s v="PRESUPUESTOS PARTICIPATIVOS"/>
    <n v="0.52"/>
    <x v="9"/>
    <s v="Bosa cuida y protege"/>
    <s v="DOTACIÓN"/>
    <s v="SUMA"/>
    <n v="417"/>
    <s v="Dotar 15 Sedes de atención a la primera infancia y/o adolescencia (jardines infantiles y Centros Amar)."/>
    <n v="1"/>
    <n v="450000000"/>
    <n v="3.3779989367860946E-3"/>
    <s v="Dotar 1 Sedes de atención a la primera infancia y/o adolescencia (jardines infantiles y Centros Amar)."/>
    <m/>
    <e v="#N/A"/>
    <e v="#N/A"/>
    <s v="NO"/>
  </r>
  <r>
    <n v="7"/>
    <s v="Bosa"/>
    <s v="Desarrollo social y cultural"/>
    <s v="Prevención y atención de violencia intrafamiliar y sexual para poblaciones en situaciones de riesgo y vulneración de derechos."/>
    <s v="PRESUPUESTOS PARTICIPATIVOS"/>
    <n v="0.52"/>
    <x v="9"/>
    <s v="Bosa cuida y protege"/>
    <s v="PREVENCIÓN DE VIOLENCIAS"/>
    <s v="SUMA"/>
    <n v="418"/>
    <s v="Formar 37.548 personas en prevención de violencia intrafamiliar y/o violencia sexual."/>
    <n v="9380"/>
    <n v="1360000000"/>
    <n v="1.0209063453397975E-2"/>
    <s v="Formar 9.380 personas en prevención de violencia intrafamiliar y/o violencia sexual."/>
    <m/>
    <e v="#N/A"/>
    <e v="#N/A"/>
    <s v="NO"/>
  </r>
  <r>
    <n v="7"/>
    <s v="Bosa"/>
    <s v="Otras líneas_x000a_Condiciones de salud"/>
    <s v="Prevención del embarazo en adolescentes."/>
    <s v="FLEXIBLE"/>
    <n v="0.03"/>
    <x v="10"/>
    <s v="Jóvenes conscientes, jóvenes imparables"/>
    <s v="PREVENCIÓN"/>
    <s v="SUMA"/>
    <n v="424"/>
    <s v="Vincular 1100 personas a las acciones y estrategias para la prevención del embarazo adolescente."/>
    <n v="340"/>
    <n v="400000000"/>
    <n v="3.0026657215876397E-3"/>
    <s v="Vincular 340 personas a las acciones y estrategias para la prevención del embarazo adolescente."/>
    <m/>
    <e v="#N/A"/>
    <e v="#N/A"/>
    <s v="NO"/>
  </r>
  <r>
    <n v="7"/>
    <s v="Bosa"/>
    <s v="Desarrollo social y cultural"/>
    <s v="Construcción de memoria, verdad, reparación, víctimas, paz y reconciliación."/>
    <s v="PRESUPUESTOS PARTICIPATIVOS"/>
    <n v="0.52"/>
    <x v="11"/>
    <s v="BosaPAZ trae verdad y reconciliación."/>
    <s v="PAZ, MEMORIA Y RECONCILIACIÓN"/>
    <s v="SUMA"/>
    <n v="451"/>
    <s v="Vincular 5.000 personas a procesos de construcción de memoria, verdad, reparación integral a víctimas, paz y reconciliación."/>
    <n v="1250"/>
    <n v="1000000000"/>
    <n v="7.5066643039690996E-3"/>
    <s v="Vincular 1.250 personas a procesos de construcción de memoria, verdad, reparación integral a víctimas, paz y reconciliación."/>
    <m/>
    <n v="2"/>
    <n v="2"/>
    <s v="SI"/>
  </r>
  <r>
    <n v="7"/>
    <s v="Bosa"/>
    <s v="Desarrollo social y cultural"/>
    <s v="Construcción de ciudadanía y desarrollo de capacidades para el ejercicio de derechos de las mujeres."/>
    <s v="PRESUPUESTOS PARTICIPATIVOS"/>
    <n v="0.52"/>
    <x v="12"/>
    <s v="Bosa incondicional con las mujeres."/>
    <s v="DESARROLLO DE CAPACIDADES"/>
    <s v="SUMA"/>
    <n v="452"/>
    <s v="Capacitar 5236 personas para la construcción de ciudadanía y desarrollo de capacidades para el ejercicio de derechos de las mujeres."/>
    <n v="1527"/>
    <n v="1000000000"/>
    <n v="7.5066643039690996E-3"/>
    <s v="Capacitar 1.527 personas para la construcción de ciudadanía y desarrollo de capacidades para el ejercicio de derechos de las mujeres."/>
    <m/>
    <n v="2"/>
    <n v="2"/>
    <s v="SI"/>
  </r>
  <r>
    <n v="7"/>
    <s v="Bosa"/>
    <s v="Desarrollo social y cultural"/>
    <s v="Prevención del feminicidio y la violencia contra la mujer."/>
    <s v="PRESUPUESTOS PARTICIPATIVOS"/>
    <n v="0.52"/>
    <x v="12"/>
    <s v="Bosa incondicional con las mujeres."/>
    <s v="PREVENCIÓN"/>
    <s v="SUMA"/>
    <n v="453"/>
    <s v="Vincular 8.700 personas en acciones para la prevención del feminicidio y la violencia contra la mujer."/>
    <n v="2504"/>
    <n v="1676000000"/>
    <n v="1.258116937345221E-2"/>
    <s v="Vincular 2.504 personas en acciones para la prevención del feminicidio y la violencia contra la mujer."/>
    <m/>
    <n v="2"/>
    <n v="2"/>
    <s v="SI"/>
  </r>
  <r>
    <n v="7"/>
    <s v="Bosa"/>
    <s v="Desarrollo social y cultural"/>
    <s v="Estrategias de cuidado para cuidadoras, cuidadores y a personas con discapacidad"/>
    <s v="PRESUPUESTOS PARTICIPATIVOS"/>
    <n v="0.52"/>
    <x v="13"/>
    <s v="Mujeres imparables que cuidan a Bosa"/>
    <s v="ESTRATEGIAS DE CUIDADO"/>
    <s v="SUMA"/>
    <n v="419"/>
    <s v="Vincular 5.079 mujeres cuidadoras a estrategias de cuidado."/>
    <n v="1287"/>
    <n v="920000000"/>
    <n v="6.9061311596515709E-3"/>
    <s v="Vincular 1.287 mujeres cuidadoras a estrategias de cuidado."/>
    <m/>
    <n v="3"/>
    <n v="3"/>
    <s v="SI"/>
  </r>
  <r>
    <n v="7"/>
    <s v="Bosa"/>
    <s v="Desarrollo social y cultural"/>
    <s v="Apoyo y fortalecimiento a las industrias culturales y creativas en las localidades"/>
    <s v="PRESUPUESTOS PARTICIPATIVOS"/>
    <n v="0.52"/>
    <x v="14"/>
    <s v="Bosa tiene ADN creativo."/>
    <s v="FORTALECIMIENTO INDUSTRIA CULTURAL"/>
    <s v="SUMA"/>
    <n v="438"/>
    <s v="Financiar 100 proyectos del sector cultural y creativo de Bosa."/>
    <n v="25"/>
    <n v="900000000"/>
    <n v="6.7559978735721891E-3"/>
    <s v="Financiar 25 proyectos del sector cultural y creativo de Bosa."/>
    <m/>
    <n v="8"/>
    <n v="8"/>
    <s v="SI"/>
  </r>
  <r>
    <n v="7"/>
    <s v="Bosa"/>
    <s v="Infraestructura"/>
    <s v="Dotación Casas de Juventud."/>
    <s v="PRESUPUESTOS PARTICIPATIVOS"/>
    <n v="0.52"/>
    <x v="15"/>
    <s v="Bosa jóven y a lo bien."/>
    <s v="DOTACIÓN"/>
    <s v="SUMA"/>
    <n v="427"/>
    <s v="Dotar 1 sede de casa de juventud en la Localidad de Bosa, para el fortalecimiento de capacidades y habilidades de los y las jóvenes."/>
    <n v="1"/>
    <n v="485000000"/>
    <n v="3.6407321874250133E-3"/>
    <s v="Dotar 1 sede de casa de juventud en la Localidad de Bosa, para el fortalecimiento de capacidades y habilidades de los y las jóvenes."/>
    <m/>
    <e v="#N/A"/>
    <e v="#N/A"/>
    <s v="NO"/>
  </r>
  <r>
    <n v="7"/>
    <s v="Bosa"/>
    <s v="Educación Superior y Primera Infancia"/>
    <s v="Apoyo para educación superior."/>
    <s v="INFLEXIBLE"/>
    <n v="0.45"/>
    <x v="16"/>
    <s v="Bosa fortalece el acceso a la educación superior en el siglo XXI"/>
    <s v="APOYO EDUCACIÓN SUPERIOR"/>
    <s v="SUMA"/>
    <n v="428"/>
    <s v="Beneficiar 486 personas con apoyo para la educación superior residentes en la localidad de Bosa."/>
    <n v="121"/>
    <n v="8669150000"/>
    <n v="6.5076398850753711E-2"/>
    <s v="Beneficiar 121 personas con apoyo para la educación superior residentes en la localidad de Bosa."/>
    <m/>
    <e v="#N/A"/>
    <e v="#N/A"/>
    <s v="NO"/>
  </r>
  <r>
    <n v="7"/>
    <s v="Bosa"/>
    <s v="Educación Superior y Primera Infancia"/>
    <s v="Apoyo para educación superior."/>
    <s v="INFLEXIBLE"/>
    <n v="0.45"/>
    <x v="16"/>
    <s v="Bosa fortalece el acceso a la educación superior en el siglo XXI"/>
    <s v="SOSTENIMIENTO"/>
    <s v="CONSTANTE"/>
    <n v="429"/>
    <s v="Beneficiar 647 estudiantes de programas de educación superior con apoyo de sostenimiento para la permanencia."/>
    <n v="647"/>
    <n v="2825650000"/>
    <n v="2.1211205990510285E-2"/>
    <s v="Beneficiar 647 estudiantes de programas de educación superior con apoyo de sostenimiento para la permanencia."/>
    <s v="Se encuentra en tramite solicitud de ajuste a la programación de la meta solicitada por el Sector"/>
    <e v="#N/A"/>
    <e v="#N/A"/>
    <s v="NO"/>
  </r>
  <r>
    <n v="7"/>
    <s v="Bosa"/>
    <s v="Educación Superior y Primera Infancia"/>
    <s v="Apoyo para educación inicial."/>
    <s v="INFLEXIBLE"/>
    <n v="0.45"/>
    <x v="17"/>
    <s v="La niñez de Bosa lista para educarse"/>
    <s v="EDUCACIÓN INICIAL"/>
    <s v="SUMA"/>
    <n v="425"/>
    <s v="Implementar 27 proyectos para el desarrollo integral de la primera infancia y la relación escuela, familia y comunidad, conforme a los requerimientos reportados, concertados y priorizados con las IED y sus sedes."/>
    <n v="8"/>
    <n v="1848000000"/>
    <n v="1.3872315633734896E-2"/>
    <s v="Implementar 8 proyectos para el desarrollo integral de la primera infancia y la relación escuela, familia y comunidad, conforme a los requerimientos reportados, concertados y priorizados con las IED y sus sedes."/>
    <m/>
    <e v="#N/A"/>
    <e v="#N/A"/>
    <s v="NO"/>
  </r>
  <r>
    <n v="7"/>
    <s v="Bosa"/>
    <s v="Infraestructura"/>
    <s v="Dotación pedagógica a colegios."/>
    <s v="PRESUPUESTOS PARTICIPATIVOS"/>
    <n v="0.52"/>
    <x v="18"/>
    <s v="Bosa con colegios sólidos e incluyentes."/>
    <s v="DOTACIÓN"/>
    <s v="SUMA"/>
    <n v="426"/>
    <s v="Dotar 29 sedes educativas urbanas para fortalecer el nuevo contrato social y ambiental en Bosa."/>
    <n v="11"/>
    <n v="770000000"/>
    <n v="5.7801315140562064E-3"/>
    <s v="Dotar 11 sedes educativas urbanas para fortalecer el nuevo contrato social y ambiental en Bosa."/>
    <m/>
    <e v="#N/A"/>
    <e v="#N/A"/>
    <s v="NO"/>
  </r>
  <r>
    <n v="7"/>
    <s v="Bosa"/>
    <s v="Desarrollo social y cultural"/>
    <s v="Eventos recreo-deportivos."/>
    <s v="PRESUPUESTOS PARTICIPATIVOS"/>
    <n v="0.52"/>
    <x v="19"/>
    <s v="Bosa se la juega por el deporte."/>
    <s v="EVENTOS"/>
    <s v="SUMA"/>
    <n v="432"/>
    <s v="Vincular a 50.985 personas en actividades recreo deportivas comunitarias en las 5 UPZ de la Localidad."/>
    <n v="12923"/>
    <n v="1300000000"/>
    <n v="9.7586635951598284E-3"/>
    <s v="Vincular a 12.923 personas en actividades recreo deportivas comunitarias en las 5 UPZ de la Localidad."/>
    <m/>
    <n v="36"/>
    <n v="36"/>
    <s v="SI"/>
  </r>
  <r>
    <n v="7"/>
    <s v="Bosa"/>
    <s v="Desarrollo social y cultural"/>
    <s v="Procesos de formación y dotación de insumos para los campos artísticos, interculturales, culturales, patrimoniales y deportivos."/>
    <s v="PRESUPUESTOS PARTICIPATIVOS"/>
    <n v="0.52"/>
    <x v="19"/>
    <s v="Bosa se la juega por el deporte."/>
    <s v="FORMACIÓN DEPORTIVA"/>
    <s v="SUMA"/>
    <n v="431"/>
    <s v="Capacitar 5.250 personas en los campos deportivos."/>
    <n v="1333"/>
    <n v="900000000"/>
    <n v="6.7559978735721891E-3"/>
    <s v="Capacitar 1.333 personas en los campos deportivos."/>
    <m/>
    <n v="3"/>
    <n v="3"/>
    <s v="SI"/>
  </r>
  <r>
    <n v="7"/>
    <s v="Bosa"/>
    <s v="Desarrollo social y cultural"/>
    <s v="Procesos de formación y dotación de insumos para los campos artísticos, interculturales, culturales, patrimoniales y deportivos."/>
    <s v="PRESUPUESTOS PARTICIPATIVOS"/>
    <n v="0.52"/>
    <x v="19"/>
    <s v="Bosa se la juega por el deporte."/>
    <s v="DOTACIÓN"/>
    <s v="SUMA"/>
    <n v="430"/>
    <s v="Beneficiar 450 personas con artículos deportivos entregados a deportistas y/o organizaciones deportivas (clubes, colectivos, escuelas) de la localidad de Bosa."/>
    <n v="112"/>
    <n v="100000000"/>
    <n v="7.5066643039690994E-4"/>
    <s v="Beneficiar 112 personas con artículos deportivos entregados a deportistas y/o organizaciones deportivas (clubes, colectivos, escuelas) de la localidad de Bosa."/>
    <m/>
    <e v="#N/A"/>
    <e v="#N/A"/>
    <s v="NO"/>
  </r>
  <r>
    <n v="7"/>
    <s v="Bosa"/>
    <s v="Desarrollo social y cultural"/>
    <s v="Circulación y apropiación de prácticas artísticas, interculturales, culturales y patrimoniales."/>
    <s v="PRESUPUESTOS PARTICIPATIVOS"/>
    <n v="0.52"/>
    <x v="20"/>
    <s v="BosARTE para vivir la cultura local."/>
    <s v="EVENTOS"/>
    <s v="SUMA"/>
    <n v="436"/>
    <s v="Realizar 58 eventos de promoción de actividades culturales con todos los grupos poblaciones de la Localidad."/>
    <n v="18"/>
    <n v="1700000000"/>
    <n v="1.2761329316747469E-2"/>
    <s v="Realizar 18 eventos de promoción de actividades culturales con todos los grupos poblaciones de la Localidad."/>
    <m/>
    <n v="58"/>
    <n v="58"/>
    <s v="SI"/>
  </r>
  <r>
    <n v="7"/>
    <s v="Bosa"/>
    <s v="Desarrollo social y cultural"/>
    <s v="Iniciativas de interés cultural, artístico, patrimonial y recreo deportivas."/>
    <s v="PRESUPUESTOS PARTICIPATIVOS"/>
    <n v="0.52"/>
    <x v="20"/>
    <s v="BosARTE para vivir la cultura local."/>
    <s v="ESTÍMULOS"/>
    <s v="SUMA"/>
    <n v="435"/>
    <s v="Otorgar 110 estímulos de apoyo al sector artístico y cultural, con enfoque poblacional."/>
    <n v="28"/>
    <n v="900000000"/>
    <n v="6.7559978735721891E-3"/>
    <s v="Otorgar 28 estímulos de apoyo al sector artístico y cultural, con enfoque poblacional."/>
    <m/>
    <e v="#N/A"/>
    <e v="#N/A"/>
    <s v="NO"/>
  </r>
  <r>
    <n v="7"/>
    <s v="Bosa"/>
    <s v="Desarrollo social y cultural"/>
    <s v="Procesos de formación y dotación de insumos para los campos artísticos, interculturales, culturales, patrimoniales y deportivos."/>
    <s v="PRESUPUESTOS PARTICIPATIVOS"/>
    <n v="0.52"/>
    <x v="20"/>
    <s v="BosARTE para vivir la cultura local."/>
    <s v="FORMACIÓN"/>
    <s v="SUMA"/>
    <n v="433"/>
    <s v="Capacitar 2.000 personas en los campos artísticos, interculturales, culturales y/o patrimoniales."/>
    <n v="506"/>
    <n v="400000000"/>
    <n v="3.0026657215876397E-3"/>
    <s v="Capacitar 506 personas en los campos artísticos, interculturales, culturales y/o patrimoniales."/>
    <m/>
    <n v="7"/>
    <n v="7"/>
    <s v="SI"/>
  </r>
  <r>
    <n v="7"/>
    <s v="Bosa"/>
    <s v="Infraestructura"/>
    <s v="Dotación e infraestructura cultural."/>
    <s v="PRESUPUESTOS PARTICIPATIVOS"/>
    <n v="0.52"/>
    <x v="20"/>
    <s v="BosARTE para vivir la cultura local."/>
    <s v="FORTALECIMIENTO INFRAESTRUCTURA"/>
    <s v="SUMA"/>
    <n v="434"/>
    <s v="Intervenir 17 sedes culturales con dotación y/o adecuación."/>
    <n v="4"/>
    <n v="120000000"/>
    <n v="9.007997164762919E-4"/>
    <s v="Intervenir 4 sedes culturales con dotación y/o adecuación."/>
    <m/>
    <e v="#N/A"/>
    <e v="#N/A"/>
    <s v="NO"/>
  </r>
  <r>
    <n v="7"/>
    <s v="Bosa"/>
    <s v="Infraestructura"/>
    <s v="Intervención y dotación de salones comunales."/>
    <s v="PRESUPUESTOS PARTICIPATIVOS"/>
    <n v="0.52"/>
    <x v="21"/>
    <s v="Espacios activos de participación: insumos para que la ciudadanía haga parte de un gobierno abierto."/>
    <s v="INTERVENCIÓN"/>
    <s v="SUMA"/>
    <n v="476"/>
    <s v="Intervenir 20 sedes de salones comunales."/>
    <n v="10"/>
    <n v="400000000"/>
    <n v="3.0026657215876397E-3"/>
    <s v="Intervenir 10 sedes de salones comunales."/>
    <m/>
    <e v="#N/A"/>
    <e v="#N/A"/>
    <s v="NO"/>
  </r>
  <r>
    <n v="7"/>
    <s v="Bosa"/>
    <s v="Infraestructura"/>
    <s v="Intervención y dotación de salones comunales."/>
    <s v="PRESUPUESTOS PARTICIPATIVOS"/>
    <n v="0.52"/>
    <x v="21"/>
    <s v="Espacios activos de participación: insumos para que la ciudadanía haga parte de un gobierno abierto."/>
    <s v="CONSTRUCCIÓN"/>
    <s v="SUMA"/>
    <n v="473"/>
    <s v="Construir 3 sedes de salones comunales"/>
    <n v="1"/>
    <n v="4014000000"/>
    <n v="3.0131750516131966E-2"/>
    <s v="Construir 1 sede de salones comunales"/>
    <s v="Se programa recursos para garantizar la construcción de 2 sedes comunales, lo anterior, conforme a los estudios y estimación de precios de la consultoría contratada. Recursos adicionales por procesos de contratación en curso ($1.618.125.318)"/>
    <e v="#N/A"/>
    <e v="#N/A"/>
    <s v="NO"/>
  </r>
  <r>
    <n v="7"/>
    <s v="Bosa"/>
    <s v="Desarrollo social y cultural"/>
    <s v="Escuelas y procesos de formación para la participación ciudadana y/u organizaciones para los procesos de presupuestos participativos."/>
    <s v="PRESUPUESTOS PARTICIPATIVOS"/>
    <n v="0.52"/>
    <x v="21"/>
    <s v="Espacios activos de participación: insumos para que la ciudadanía haga parte de un gobierno abierto."/>
    <s v="FORMACIÓN"/>
    <s v="SUMA"/>
    <n v="472"/>
    <s v="Capacitar 2380 personas a través de procesos de formación para la participación de manera virtual y presencial."/>
    <n v="945"/>
    <n v="824000000"/>
    <n v="6.1854913864705374E-3"/>
    <s v="Capacitar 945 personas a través de procesos de formación para la participación de manera virtual y presencial."/>
    <m/>
    <n v="2"/>
    <n v="2"/>
    <s v="SI"/>
  </r>
  <r>
    <n v="7"/>
    <s v="Bosa"/>
    <s v="Desarrollo social y cultural"/>
    <s v="Fortalecimiento de organizaciones sociales, comunitarias, comunales, propiedad horizontal e instancias y mecanismos de participación, con énfasis en jóvenes y asociatividad productiva."/>
    <s v="PRESUPUESTOS PARTICIPATIVOS"/>
    <n v="0.52"/>
    <x v="21"/>
    <s v="Espacios activos de participación: insumos para que la ciudadanía haga parte de un gobierno abierto."/>
    <s v="FORTALECIMIENTO ORGANIZATIVO"/>
    <s v="SUMA"/>
    <n v="475"/>
    <s v="Fortalecer 718 Organizaciones, sociales, comunitarias, comunales, propiedad horizontal e instancias y mecanismos de participación, con énfasis en jóvenes y asociatividad productiva."/>
    <n v="230"/>
    <n v="2900000000"/>
    <n v="2.1769326481510389E-2"/>
    <s v="Fortalecer 230 Organizaciones, sociales, comunitarias, comunales, propiedad horizontal e instancias y mecanismos de participación, con énfasis en jóvenes y asociatividad productiva."/>
    <m/>
    <n v="12"/>
    <n v="12"/>
    <s v="SI"/>
  </r>
  <r>
    <n v="7"/>
    <s v="Bosa"/>
    <s v="Desarrollo de la Economía Local"/>
    <s v="Apoyo a industrias culturales y creativas."/>
    <s v="PRESUPUESTOS PARTICIPATIVOS"/>
    <n v="0.52"/>
    <x v="22"/>
    <s v="Bosa emprendedora, productiva y resiliente"/>
    <s v="FORTALECIMIENTO MIPYMES"/>
    <s v="SUMA"/>
    <n v="420"/>
    <s v="Apoyar 262 MiPymes y/o emprendimientos culturales y creativos de forma técnica, financiera y/o promocional."/>
    <n v="99"/>
    <n v="1200000000"/>
    <n v="9.0079971647629188E-3"/>
    <s v="Apoyar 99 MiPymes y/o emprendimientos culturales y creativos de forma técnica, financiera y/o promocional."/>
    <m/>
    <n v="4"/>
    <n v="4"/>
    <s v="SI"/>
  </r>
  <r>
    <n v="7"/>
    <s v="Bosa"/>
    <s v="Desarrollo de la Economía Local"/>
    <s v="Transformación productiva y formación de capacidades"/>
    <s v="PRESUPUESTOS PARTICIPATIVOS"/>
    <n v="0.52"/>
    <x v="22"/>
    <s v="Bosa emprendedora, productiva y resiliente"/>
    <s v="TRANSFORMACIÓN PRODUCTIVA"/>
    <s v="SUMA"/>
    <n v="422"/>
    <s v="Promover 490 MiPymes y/o emprendimientos y/o unidades productivas en la transformación empresarial y/o productiva a través de apoyo técnico, financiero y formativo."/>
    <n v="150"/>
    <n v="1700000000"/>
    <n v="1.2761329316747469E-2"/>
    <s v="Promover 150 MiPymes y/o emprendimientos y/o unidades productivas en la transformación empresarial y/o productiva a través de apoyo técnico, financiero y formativo."/>
    <s v="Se realiza programación de la meta y de recursos para dar continuidad a la ruta de reactivación ecónomica y a las iniciativas de presupuestos participativos"/>
    <e v="#N/A"/>
    <e v="#N/A"/>
    <s v="NO"/>
  </r>
  <r>
    <n v="7"/>
    <s v="Bosa"/>
    <s v="Infraestructura"/>
    <s v="Construcción y/o conservación de elementos del sistema de espacio público peatonal."/>
    <s v="PRESUPUESTOS PARTICIPATIVOS"/>
    <n v="0.52"/>
    <x v="23"/>
    <s v="Bosa; más tiempo para vivir, menos tiempo en el trancón."/>
    <s v="CONSTRUCCIÓN Y CONSERVACIÓN "/>
    <s v="SUMA"/>
    <n v="468"/>
    <s v="Intervenir 3.000 metros cuadrados de elementos del sistema de espacio público peatonal con acciones de construcción y/o conservación"/>
    <n v="1049"/>
    <n v="3000000000"/>
    <n v="2.2519992911907299E-2"/>
    <s v="Intervenir 1.049 metros cuadrados de elementos del sistema de espacio público peatonal con acciones de construcción y/o conservación"/>
    <m/>
    <e v="#N/A"/>
    <e v="#N/A"/>
    <s v="NO"/>
  </r>
  <r>
    <n v="7"/>
    <s v="Bosa"/>
    <s v="Infraestructura"/>
    <s v="Diseño, construcción y conservación (mantenimiento y rehabilitación) de la malla vial local e intermedia urbana o rural."/>
    <s v="PRESUPUESTOS PARTICIPATIVOS"/>
    <n v="0.52"/>
    <x v="23"/>
    <s v="Bosa; más tiempo para vivir, menos tiempo en el trancón."/>
    <s v="INTERVENCIÓN MALLA VIAL LOCAL"/>
    <s v="SUMA"/>
    <n v="469"/>
    <s v="Intervenir 4,5 kilómetros de malla vial local"/>
    <n v="1.1000000000000001"/>
    <n v="26084762000"/>
    <n v="0.19580955178292961"/>
    <s v="Intervenir 1,10 kilómetros de malla vial local"/>
    <s v="Con los recursos destinados se espera lograr intervernir cerca de 4 kilometros de malla vial local"/>
    <e v="#N/A"/>
    <e v="#N/A"/>
    <s v="NO"/>
  </r>
  <r>
    <n v="7"/>
    <s v="Bosa"/>
    <s v="Infraestructura"/>
    <s v="Diseño, construcción y conservación de ciclo-infraestructura."/>
    <s v="PRESUPUESTOS PARTICIPATIVOS"/>
    <n v="0.52"/>
    <x v="23"/>
    <s v="Bosa; más tiempo para vivir, menos tiempo en el trancón."/>
    <s v="CICLO INFRAESTRUCTURA"/>
    <s v="SUMA"/>
    <n v="470"/>
    <s v="Intervenir 4.000 metros lineales de ciclorrutas de la localidad de Bosa"/>
    <n v="997"/>
    <n v="300000000"/>
    <n v="2.2519992911907297E-3"/>
    <s v="Intervenir 997 metros lineales de ciclorrutas de la localidad de Bosa"/>
    <m/>
    <e v="#N/A"/>
    <e v="#N/A"/>
    <s v="NO"/>
  </r>
  <r>
    <n v="7"/>
    <s v="Bosa"/>
    <s v="Desarrollo social y cultural"/>
    <s v="Dotación para instancias de seguridad."/>
    <s v="PRESUPUESTOS PARTICIPATIVOS"/>
    <n v="0.52"/>
    <x v="24"/>
    <s v="Bosa Más Segura con mejores elementos para cuidar a la gente."/>
    <s v="DOTACIÓN"/>
    <s v="SUMA"/>
    <n v="460"/>
    <s v="Suministrar 2 dotaciones del parque automotor a organismos de seguridad."/>
    <n v="1"/>
    <n v="915000000"/>
    <n v="6.8685978381317261E-3"/>
    <s v="Suministrar 1 dotaciones del parque automotor a organismos de seguridad."/>
    <m/>
    <e v="#N/A"/>
    <e v="#N/A"/>
    <s v="NO"/>
  </r>
  <r>
    <n v="7"/>
    <s v="Bosa"/>
    <s v="Desarrollo social y cultural"/>
    <s v="Dotación para instancias de seguridad."/>
    <s v="PRESUPUESTOS PARTICIPATIVOS"/>
    <n v="0.52"/>
    <x v="24"/>
    <s v="Bosa Más Segura con mejores elementos para cuidar a la gente."/>
    <s v="DOTACIÓN"/>
    <s v="SUMA"/>
    <n v="461"/>
    <s v="Suministrar 2 dotaciones logísticas a organismos de seguridad."/>
    <n v="1"/>
    <n v="300000000"/>
    <n v="2.2519992911907297E-3"/>
    <s v="Suministrar 1 dotaciones logísticas a organismos de seguridad."/>
    <m/>
    <e v="#N/A"/>
    <e v="#N/A"/>
    <s v="NO"/>
  </r>
  <r>
    <n v="7"/>
    <s v="Bosa"/>
    <s v="Desarrollo social y cultural"/>
    <s v="Dotación para instancias de seguridad."/>
    <s v="PRESUPUESTOS PARTICIPATIVOS"/>
    <n v="0.52"/>
    <x v="24"/>
    <s v="Bosa Más Segura con mejores elementos para cuidar a la gente."/>
    <s v="DOTACIÓN"/>
    <s v="SUMA"/>
    <n v="462"/>
    <s v="Suministrar 2 dotaciones de equipos especiales de protección a organismos de seguridad."/>
    <n v="1"/>
    <n v="250000000"/>
    <n v="1.8766660759922749E-3"/>
    <s v="Suministrar 1 dotaciones de equipos especiales de protección a organismos de seguridad."/>
    <m/>
    <e v="#N/A"/>
    <e v="#N/A"/>
    <s v="NO"/>
  </r>
  <r>
    <n v="7"/>
    <s v="Bosa"/>
    <s v="Desarrollo social y cultural"/>
    <s v="Dotación para instancias de seguridad."/>
    <s v="PRESUPUESTOS PARTICIPATIVOS"/>
    <n v="0.52"/>
    <x v="24"/>
    <s v="Bosa Más Segura con mejores elementos para cuidar a la gente."/>
    <s v="DOTACIÓN"/>
    <s v="SUMA"/>
    <n v="463"/>
    <s v="Suministrar 4 dotaciones tecnológicas a organismos de seguridad."/>
    <n v="1"/>
    <n v="250000000"/>
    <n v="1.8766660759922749E-3"/>
    <s v="Suministrar 1 dotaciones tecnológicas a organismos de seguridad."/>
    <m/>
    <e v="#N/A"/>
    <e v="#N/A"/>
    <s v="NO"/>
  </r>
  <r>
    <n v="7"/>
    <s v="Bosa"/>
    <s v="Desarrollo social y cultural"/>
    <s v="Acceso a la Justicia."/>
    <s v="PRESUPUESTOS PARTICIPATIVOS"/>
    <n v="0.52"/>
    <x v="25"/>
    <s v="Bosa justa para ti."/>
    <s v="JUSTICIA COMUNITARIA"/>
    <s v="SUMA"/>
    <n v="465"/>
    <s v="Beneficiar 20.000 personas a través de estrategias para el fortalecimiento de los mecanismos de justicia no formal y comunitaria."/>
    <n v="5000"/>
    <n v="300000000"/>
    <n v="2.2519992911907297E-3"/>
    <s v="Beneficiar 5.000 personas a través de estrategias para el fortalecimiento de los mecanismos de justicia no formal y comunitaria."/>
    <m/>
    <e v="#N/A"/>
    <e v="#N/A"/>
    <s v="NO"/>
  </r>
  <r>
    <n v="7"/>
    <s v="Bosa"/>
    <s v="Desarrollo social y cultural"/>
    <s v="Acceso a la Justicia."/>
    <s v="PRESUPUESTOS PARTICIPATIVOS"/>
    <n v="0.52"/>
    <x v="25"/>
    <s v="Bosa justa para ti."/>
    <s v="JUECES DE PAZ"/>
    <s v="SUMA"/>
    <n v="464"/>
    <s v="Atender 12.000 personas en estrategias de acceso a la justicia integral en la ciudad."/>
    <n v="3240"/>
    <n v="220000000"/>
    <n v="1.6514661468732018E-3"/>
    <s v="Atender 3.240 personas en estrategias de acceso a la justicia integral en la ciudad."/>
    <m/>
    <e v="#N/A"/>
    <e v="#N/A"/>
    <s v="NO"/>
  </r>
  <r>
    <n v="7"/>
    <s v="Bosa"/>
    <s v="Desarrollo social y cultural"/>
    <s v="Acceso a la Justicia."/>
    <s v="PRESUPUESTOS PARTICIPATIVOS"/>
    <n v="0.52"/>
    <x v="25"/>
    <s v="Bosa justa para ti."/>
    <s v="RESOLUCIÓN DE CONFLICTOS ESCOLARES"/>
    <s v="SUMA"/>
    <n v="467"/>
    <s v="Vincular 29 Instituciones educativas al programa pedagógico de resolución de conflictos en la comunidad escolar de las 5 UPZ, con enfoque diferencial y de género."/>
    <n v="15"/>
    <n v="300000000"/>
    <n v="2.2519992911907297E-3"/>
    <s v="Vincular 15 Instituciones educativas al programa pedagógico de resolución de conflictos en la comunidad escolar de las 5 UPZ, con enfoque diferencial y de género."/>
    <m/>
    <e v="#N/A"/>
    <e v="#N/A"/>
    <s v="NO"/>
  </r>
  <r>
    <n v="7"/>
    <s v="Bosa"/>
    <s v="Desarrollo social y cultural"/>
    <s v="Acceso a la Justicia."/>
    <s v="PRESUPUESTOS PARTICIPATIVOS"/>
    <n v="0.52"/>
    <x v="25"/>
    <s v="Bosa justa para ti."/>
    <s v="ACCIONES PEDAGÓGICAS"/>
    <s v="SUMA"/>
    <n v="466"/>
    <s v="Implementar 2 estrategias locales de acciones pedagógicas del Código Nacional de Seguridad y Convivencia Ciudadana en la localidad con enfoque diferencial, de género y poblacional."/>
    <n v="1"/>
    <n v="200000000"/>
    <n v="1.5013328607938199E-3"/>
    <s v="Implementar 1 estrategias locales de acciones pedagógicas del Código Nacional de Seguridad y Convivencia Ciudadana en la localidad con enfoque diferencial, de género y poblacional."/>
    <m/>
    <n v="10"/>
    <n v="10"/>
    <s v="SI"/>
  </r>
  <r>
    <n v="7"/>
    <s v="Bosa"/>
    <s v="Desarrollo social y cultural"/>
    <s v="Promoción de la convivencia ciudadana."/>
    <s v="PRESUPUESTOS PARTICIPATIVOS"/>
    <n v="0.52"/>
    <x v="26"/>
    <s v="Bosa sin miedo y  más segura."/>
    <s v="GESTORES DE CONVIVENCIA"/>
    <s v="SUMA"/>
    <n v="455"/>
    <s v="Implementar 4 estrategias de atención de movilizaciones y aglomeraciones en el territorio a través de equipos de gestores de convivencia bajo el direccionamiento estratégico de la Secretaría de Seguridad, Convivencia y Justicia."/>
    <n v="1"/>
    <n v="1000000000"/>
    <n v="7.5066643039690996E-3"/>
    <s v="Implementar 1 estrategias de atención de movilizaciones y aglomeraciones en el territorio a través de equipos de gestores de convivencia bajo el direccionamiento estratégico de la Secretaría de Seguridad, Convivencia y Justicia."/>
    <m/>
    <e v="#N/A"/>
    <e v="#N/A"/>
    <s v="NO"/>
  </r>
  <r>
    <n v="7"/>
    <s v="Bosa"/>
    <s v="Desarrollo social y cultural"/>
    <s v="Promoción de la convivencia ciudadana."/>
    <s v="PRESUPUESTOS PARTICIPATIVOS"/>
    <n v="0.52"/>
    <x v="26"/>
    <s v="Bosa sin miedo y  más segura."/>
    <s v="ESCUELA DE SEGURIDAD"/>
    <s v="SUMA"/>
    <n v="454"/>
    <s v="Formar 3542 personas en la escuela de seguridad que beneficie la población de la localidad en las 5 UPZ."/>
    <n v="1594"/>
    <n v="450000000"/>
    <n v="3.3779989367860946E-3"/>
    <s v="Formar 1.594 personas en la escuela de seguridad que beneficie la población de la localidad en las 5 UPZ."/>
    <m/>
    <n v="14"/>
    <n v="14"/>
    <s v="SI"/>
  </r>
  <r>
    <n v="7"/>
    <s v="Bosa"/>
    <s v="Desarrollo social y cultural"/>
    <s v="Promoción de la convivencia ciudadana."/>
    <s v="PRESUPUESTOS PARTICIPATIVOS"/>
    <n v="0.52"/>
    <x v="26"/>
    <s v="Bosa sin miedo y  más segura."/>
    <s v="PREVENCIÓN"/>
    <s v="SUMA"/>
    <n v="456"/>
    <s v="Incluir 7240 personas en actividades de educación para la resiliencia y la prevención de hechos delictivos, que beneficie la población de la localidad en las 5 UPZ."/>
    <n v="1934"/>
    <n v="300000000"/>
    <n v="2.2519992911907297E-3"/>
    <s v="Incluir 1.934 personas en actividades de educación para la resiliencia y la prevención de hechos delictivos, que beneficie la población de la localidad en las 5 UPZ."/>
    <m/>
    <n v="13"/>
    <n v="13"/>
    <s v="SI"/>
  </r>
  <r>
    <n v="7"/>
    <s v="Bosa"/>
    <s v="Infraestructura"/>
    <s v="Construcción, mantenimiento y dotación de parques vecinales y/o de bolsillo."/>
    <s v="PRESUPUESTOS PARTICIPATIVOS"/>
    <n v="0.52"/>
    <x v="27"/>
    <s v="Bosa vive los parques."/>
    <s v="CONSTRUCCIÓN"/>
    <s v="SUMA"/>
    <n v="447"/>
    <s v="Construir 8070 metros cuadrados de parques vecinales y/o de bolsillo."/>
    <n v="2038"/>
    <n v="1500000000"/>
    <n v="1.1259996455953649E-2"/>
    <s v="Construir 2.038 metros cuadrados de parques vecinales y/o de bolsillo."/>
    <m/>
    <e v="#N/A"/>
    <e v="#N/A"/>
    <s v="NO"/>
  </r>
  <r>
    <n v="7"/>
    <s v="Bosa"/>
    <s v="Infraestructura"/>
    <s v="Construcción, mantenimiento y dotación de parques vecinales y/o de bolsillo."/>
    <s v="PRESUPUESTOS PARTICIPATIVOS"/>
    <n v="0.52"/>
    <x v="27"/>
    <s v="Bosa vive los parques."/>
    <s v="INTERVENCIÓN"/>
    <s v="SUMA"/>
    <n v="448"/>
    <s v="Intervenir 10 parques vecinales y/o de bolsillo con acciones de mejoramiento, mantenimiento y/o dotación, para garantizar el uso y disfrute por parte de las comunidades bosunas en las diferentes UPZ."/>
    <n v="5"/>
    <n v="4500000000"/>
    <n v="3.3779989367860946E-2"/>
    <s v="Intervenir 5 parques vecinales y/o de bolsillo con acciones de mejoramiento, mantenimiento y/o dotación, para garantizar el uso y disfrute por parte de las comunidades bosunas en las diferentes UPZ."/>
    <m/>
    <e v="#N/A"/>
    <e v="#N/A"/>
    <s v="NO"/>
  </r>
  <r>
    <n v="7"/>
    <s v="Bosa"/>
    <s v="Inspección, vigilancia y control"/>
    <s v="Inspección, vigilancia y control."/>
    <s v="INFLEXIBLE"/>
    <n v="0.45"/>
    <x v="28"/>
    <s v="Bosa convive: Justicia policiva para vivir tranquilos, seguros y con buen espacio público."/>
    <s v="IVC"/>
    <s v="SUMA"/>
    <n v="477"/>
    <s v="Realizar 4 acciones de inspección, vigilancia y control."/>
    <n v="1"/>
    <n v="3767000000"/>
    <n v="2.8277604433051596E-2"/>
    <s v="Realizar 1 acciones de inspección, vigilancia y control."/>
    <m/>
    <e v="#N/A"/>
    <e v="#N/A"/>
    <s v="NO"/>
  </r>
  <r>
    <n v="7"/>
    <s v="Bosa"/>
    <s v="Gestión pública local"/>
    <s v="Fortalecimiento institucional."/>
    <s v="INFLEXIBLE"/>
    <n v="0.45"/>
    <x v="29"/>
    <s v="Cuentas claras en Bosa: Fortalecimiento de la capacidad institucional con una gestión pública eficiente y transparente"/>
    <s v="FORTALECIMIENTO LOCAL"/>
    <s v="SUMA"/>
    <n v="479"/>
    <s v="Realizar 4 estrategias de fortalecimiento institucional."/>
    <n v="1"/>
    <n v="11601700000"/>
    <n v="8.7090067255358297E-2"/>
    <s v="Realizar 1 estrategias de fortalecimiento institucional."/>
    <m/>
    <e v="#N/A"/>
    <e v="#N/A"/>
    <s v="NO"/>
  </r>
  <r>
    <n v="7"/>
    <s v="Bosa"/>
    <s v="Participación ciudadana y construcción de confianza"/>
    <s v="Transparencia, control social y rendición de cuentas del Gobierno Local."/>
    <s v="FLEXIBLE"/>
    <n v="0.03"/>
    <x v="29"/>
    <s v="Cuentas claras en Bosa: Fortalecimiento de la capacidad institucional con una gestión pública eficiente y transparente"/>
    <s v="TRANSPARENCIA Y CONTROL SOCIAL"/>
    <s v="CONSTANTE"/>
    <n v="478"/>
    <s v="Realizar 1 estrategia de rendición de cuentas anual."/>
    <n v="1"/>
    <n v="50000000"/>
    <n v="3.7533321519845497E-4"/>
    <s v="Realizar 1 estrategia de rendición de cuentas anual."/>
    <m/>
    <e v="#N/A"/>
    <e v="#N/A"/>
    <s v="NO"/>
  </r>
  <r>
    <n v="7"/>
    <s v="Bosa"/>
    <s v="Desarrollo social y cultural"/>
    <s v="Acuerdos para el uso, acceso y aprovechamiento del espacio público."/>
    <s v="PRESUPUESTOS PARTICIPATIVOS"/>
    <n v="0.52"/>
    <x v="30"/>
    <s v="Acuerdos para La Bosa del siglo XXI."/>
    <s v="ACUERDOS CIUDADANOS"/>
    <s v="SUMA"/>
    <n v="459"/>
    <s v="Realizar 4 acuerdos para el uso del EP con fines culturales, deportivos, recreacionales o de mercados temporales."/>
    <n v="1"/>
    <n v="375000000"/>
    <n v="2.8149991139884123E-3"/>
    <s v="Realizar 1 acuerdos para el uso del EP con fines culturales, deportivos, recreacionales o de mercados temporales."/>
    <m/>
    <n v="12"/>
    <n v="12"/>
    <s v="SI"/>
  </r>
  <r>
    <n v="7"/>
    <s v="Bosa"/>
    <s v="Desarrollo social y cultural"/>
    <s v="Acuerdos para fortalecer la formalidad."/>
    <s v="PRESUPUESTOS PARTICIPATIVOS"/>
    <n v="0.52"/>
    <x v="30"/>
    <s v="Acuerdos para La Bosa del siglo XXI."/>
    <s v="ACUERDOS CIUDADANOS"/>
    <s v="SUMA"/>
    <n v="458"/>
    <s v="Realizar 4 acuerdos para la promover la formalización de vendedores informales a círculos económicos productivos de la ciudad."/>
    <n v="1"/>
    <n v="345000000"/>
    <n v="2.5897991848693393E-3"/>
    <s v="Realizar 1 acuerdos para la promover la formalización de vendedores informales a círculos económicos productivos de la ciudad."/>
    <m/>
    <n v="2"/>
    <n v="2"/>
    <s v="SI"/>
  </r>
  <r>
    <n v="7"/>
    <s v="Bosa"/>
    <s v="Desarrollo social y cultural"/>
    <s v="Acuerdos para mejorar el uso de medios de transporte no motorizados."/>
    <s v="PRESUPUESTOS PARTICIPATIVOS"/>
    <n v="0.52"/>
    <x v="30"/>
    <s v="Acuerdos para La Bosa del siglo XXI."/>
    <s v="ACUERDOS CIUDADANOS"/>
    <s v="SUMA"/>
    <n v="457"/>
    <s v="Realizar 4 acuerdos para la vinculación de la ciudadanía en los programas adelantados por el IDRD y acuerdos con vendedores informales o estacionarios."/>
    <n v="1"/>
    <n v="375000000"/>
    <n v="2.8149991139884123E-3"/>
    <s v="Realizar 1 acuerdos para la vinculación de la ciudadanía en los programas adelantados por el IDRD y acuerdos con vendedores informales o estacionarios."/>
    <m/>
    <n v="2"/>
    <n v="2"/>
    <s v="SI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2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B35" firstHeaderRow="1" firstDataRow="1" firstDataCol="1"/>
  <pivotFields count="20">
    <pivotField showAll="0"/>
    <pivotField showAll="0"/>
    <pivotField showAll="0"/>
    <pivotField showAll="0"/>
    <pivotField showAll="0"/>
    <pivotField numFmtId="9" showAll="0"/>
    <pivotField axis="axisRow" showAll="0">
      <items count="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t="default"/>
      </items>
    </pivotField>
    <pivotField showAll="0"/>
    <pivotField showAll="0"/>
    <pivotField showAll="0"/>
    <pivotField showAll="0"/>
    <pivotField showAll="0"/>
    <pivotField showAll="0"/>
    <pivotField dataField="1" numFmtId="164" showAll="0"/>
    <pivotField numFmtId="10" showAll="0"/>
    <pivotField showAll="0"/>
    <pivotField showAll="0"/>
    <pivotField showAll="0"/>
    <pivotField showAll="0"/>
    <pivotField showAll="0"/>
  </pivotFields>
  <rowFields count="1">
    <field x="6"/>
  </rowFields>
  <rowItems count="3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 t="grand">
      <x/>
    </i>
  </rowItems>
  <colItems count="1">
    <i/>
  </colItems>
  <dataFields count="1">
    <dataField name="Suma de Valor Presupuesto Meta Proyecto 2023" fld="13" baseField="0" baseItem="0"/>
  </dataFields>
  <formats count="31">
    <format dxfId="30">
      <pivotArea collapsedLevelsAreSubtotals="1" fieldPosition="0">
        <references count="1">
          <reference field="6" count="1">
            <x v="8"/>
          </reference>
        </references>
      </pivotArea>
    </format>
    <format dxfId="29">
      <pivotArea collapsedLevelsAreSubtotals="1" fieldPosition="0">
        <references count="1">
          <reference field="6" count="1">
            <x v="0"/>
          </reference>
        </references>
      </pivotArea>
    </format>
    <format dxfId="28">
      <pivotArea collapsedLevelsAreSubtotals="1" fieldPosition="0">
        <references count="1">
          <reference field="6" count="1">
            <x v="9"/>
          </reference>
        </references>
      </pivotArea>
    </format>
    <format dxfId="27">
      <pivotArea collapsedLevelsAreSubtotals="1" fieldPosition="0">
        <references count="1">
          <reference field="6" count="1">
            <x v="13"/>
          </reference>
        </references>
      </pivotArea>
    </format>
    <format dxfId="26">
      <pivotArea collapsedLevelsAreSubtotals="1" fieldPosition="0">
        <references count="1">
          <reference field="6" count="1">
            <x v="22"/>
          </reference>
        </references>
      </pivotArea>
    </format>
    <format dxfId="25">
      <pivotArea collapsedLevelsAreSubtotals="1" fieldPosition="0">
        <references count="1">
          <reference field="6" count="1">
            <x v="15"/>
          </reference>
        </references>
      </pivotArea>
    </format>
    <format dxfId="24">
      <pivotArea collapsedLevelsAreSubtotals="1" fieldPosition="0">
        <references count="1">
          <reference field="6" count="1">
            <x v="10"/>
          </reference>
        </references>
      </pivotArea>
    </format>
    <format dxfId="23">
      <pivotArea collapsedLevelsAreSubtotals="1" fieldPosition="0">
        <references count="1">
          <reference field="6" count="1">
            <x v="17"/>
          </reference>
        </references>
      </pivotArea>
    </format>
    <format dxfId="22">
      <pivotArea collapsedLevelsAreSubtotals="1" fieldPosition="0">
        <references count="1">
          <reference field="6" count="1">
            <x v="18"/>
          </reference>
        </references>
      </pivotArea>
    </format>
    <format dxfId="21">
      <pivotArea collapsedLevelsAreSubtotals="1" fieldPosition="0">
        <references count="1">
          <reference field="6" count="1">
            <x v="16"/>
          </reference>
        </references>
      </pivotArea>
    </format>
    <format dxfId="20">
      <pivotArea collapsedLevelsAreSubtotals="1" fieldPosition="0">
        <references count="1">
          <reference field="6" count="1">
            <x v="19"/>
          </reference>
        </references>
      </pivotArea>
    </format>
    <format dxfId="19">
      <pivotArea collapsedLevelsAreSubtotals="1" fieldPosition="0">
        <references count="1">
          <reference field="6" count="1">
            <x v="20"/>
          </reference>
        </references>
      </pivotArea>
    </format>
    <format dxfId="18">
      <pivotArea collapsedLevelsAreSubtotals="1" fieldPosition="0">
        <references count="1">
          <reference field="6" count="1">
            <x v="6"/>
          </reference>
        </references>
      </pivotArea>
    </format>
    <format dxfId="17">
      <pivotArea collapsedLevelsAreSubtotals="1" fieldPosition="0">
        <references count="1">
          <reference field="6" count="1">
            <x v="14"/>
          </reference>
        </references>
      </pivotArea>
    </format>
    <format dxfId="16">
      <pivotArea collapsedLevelsAreSubtotals="1" fieldPosition="0">
        <references count="1">
          <reference field="6" count="1">
            <x v="4"/>
          </reference>
        </references>
      </pivotArea>
    </format>
    <format dxfId="15">
      <pivotArea collapsedLevelsAreSubtotals="1" fieldPosition="0">
        <references count="1">
          <reference field="6" count="1">
            <x v="5"/>
          </reference>
        </references>
      </pivotArea>
    </format>
    <format dxfId="14">
      <pivotArea collapsedLevelsAreSubtotals="1" fieldPosition="0">
        <references count="1">
          <reference field="6" count="1">
            <x v="3"/>
          </reference>
        </references>
      </pivotArea>
    </format>
    <format dxfId="13">
      <pivotArea collapsedLevelsAreSubtotals="1" fieldPosition="0">
        <references count="1">
          <reference field="6" count="1">
            <x v="1"/>
          </reference>
        </references>
      </pivotArea>
    </format>
    <format dxfId="12">
      <pivotArea collapsedLevelsAreSubtotals="1" fieldPosition="0">
        <references count="1">
          <reference field="6" count="1">
            <x v="27"/>
          </reference>
        </references>
      </pivotArea>
    </format>
    <format dxfId="11">
      <pivotArea collapsedLevelsAreSubtotals="1" fieldPosition="0">
        <references count="1">
          <reference field="6" count="1">
            <x v="2"/>
          </reference>
        </references>
      </pivotArea>
    </format>
    <format dxfId="10">
      <pivotArea collapsedLevelsAreSubtotals="1" fieldPosition="0">
        <references count="1">
          <reference field="6" count="1">
            <x v="7"/>
          </reference>
        </references>
      </pivotArea>
    </format>
    <format dxfId="9">
      <pivotArea collapsedLevelsAreSubtotals="1" fieldPosition="0">
        <references count="1">
          <reference field="6" count="1">
            <x v="11"/>
          </reference>
        </references>
      </pivotArea>
    </format>
    <format dxfId="8">
      <pivotArea collapsedLevelsAreSubtotals="1" fieldPosition="0">
        <references count="1">
          <reference field="6" count="1">
            <x v="12"/>
          </reference>
        </references>
      </pivotArea>
    </format>
    <format dxfId="7">
      <pivotArea collapsedLevelsAreSubtotals="1" fieldPosition="0">
        <references count="1">
          <reference field="6" count="1">
            <x v="26"/>
          </reference>
        </references>
      </pivotArea>
    </format>
    <format dxfId="6">
      <pivotArea collapsedLevelsAreSubtotals="1" fieldPosition="0">
        <references count="1">
          <reference field="6" count="1">
            <x v="30"/>
          </reference>
        </references>
      </pivotArea>
    </format>
    <format dxfId="5">
      <pivotArea collapsedLevelsAreSubtotals="1" fieldPosition="0">
        <references count="1">
          <reference field="6" count="1">
            <x v="24"/>
          </reference>
        </references>
      </pivotArea>
    </format>
    <format dxfId="4">
      <pivotArea collapsedLevelsAreSubtotals="1" fieldPosition="0">
        <references count="1">
          <reference field="6" count="1">
            <x v="25"/>
          </reference>
        </references>
      </pivotArea>
    </format>
    <format dxfId="3">
      <pivotArea collapsedLevelsAreSubtotals="1" fieldPosition="0">
        <references count="1">
          <reference field="6" count="1">
            <x v="23"/>
          </reference>
        </references>
      </pivotArea>
    </format>
    <format dxfId="2">
      <pivotArea collapsedLevelsAreSubtotals="1" fieldPosition="0">
        <references count="1">
          <reference field="6" count="1">
            <x v="21"/>
          </reference>
        </references>
      </pivotArea>
    </format>
    <format dxfId="1">
      <pivotArea collapsedLevelsAreSubtotals="1" fieldPosition="0">
        <references count="1">
          <reference field="6" count="1">
            <x v="28"/>
          </reference>
        </references>
      </pivotArea>
    </format>
    <format dxfId="0">
      <pivotArea collapsedLevelsAreSubtotals="1" fieldPosition="0">
        <references count="1">
          <reference field="6" count="1">
            <x v="29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35"/>
  <sheetViews>
    <sheetView workbookViewId="0">
      <selection activeCell="C19" sqref="C19"/>
    </sheetView>
  </sheetViews>
  <sheetFormatPr baseColWidth="10" defaultColWidth="11.42578125" defaultRowHeight="15" x14ac:dyDescent="0.25"/>
  <cols>
    <col min="1" max="1" width="17.5703125" bestFit="1" customWidth="1"/>
    <col min="2" max="2" width="44" style="42" bestFit="1" customWidth="1"/>
  </cols>
  <sheetData>
    <row r="3" spans="1:2" x14ac:dyDescent="0.25">
      <c r="A3" s="40" t="s">
        <v>0</v>
      </c>
      <c r="B3" s="42" t="s">
        <v>1</v>
      </c>
    </row>
    <row r="4" spans="1:2" x14ac:dyDescent="0.25">
      <c r="A4" s="41">
        <v>1690</v>
      </c>
      <c r="B4" s="43">
        <v>4604000000</v>
      </c>
    </row>
    <row r="5" spans="1:2" x14ac:dyDescent="0.25">
      <c r="A5" s="41">
        <v>1713</v>
      </c>
      <c r="B5" s="43">
        <v>850000000</v>
      </c>
    </row>
    <row r="6" spans="1:2" x14ac:dyDescent="0.25">
      <c r="A6" s="41">
        <v>1720</v>
      </c>
      <c r="B6" s="43">
        <v>1800000000</v>
      </c>
    </row>
    <row r="7" spans="1:2" x14ac:dyDescent="0.25">
      <c r="A7" s="41">
        <v>1725</v>
      </c>
      <c r="B7" s="43">
        <v>1050000000</v>
      </c>
    </row>
    <row r="8" spans="1:2" x14ac:dyDescent="0.25">
      <c r="A8" s="41">
        <v>1729</v>
      </c>
      <c r="B8" s="43">
        <v>1240000000</v>
      </c>
    </row>
    <row r="9" spans="1:2" x14ac:dyDescent="0.25">
      <c r="A9" s="41">
        <v>1733</v>
      </c>
      <c r="B9" s="43">
        <v>650000000</v>
      </c>
    </row>
    <row r="10" spans="1:2" x14ac:dyDescent="0.25">
      <c r="A10" s="41">
        <v>1742</v>
      </c>
      <c r="B10" s="43">
        <v>700000000</v>
      </c>
    </row>
    <row r="11" spans="1:2" x14ac:dyDescent="0.25">
      <c r="A11" s="41">
        <v>1744</v>
      </c>
      <c r="B11" s="43">
        <v>800000000</v>
      </c>
    </row>
    <row r="12" spans="1:2" x14ac:dyDescent="0.25">
      <c r="A12" s="41">
        <v>1745</v>
      </c>
      <c r="B12" s="43">
        <v>26375700000</v>
      </c>
    </row>
    <row r="13" spans="1:2" x14ac:dyDescent="0.25">
      <c r="A13" s="41">
        <v>1746</v>
      </c>
      <c r="B13" s="43">
        <v>1810000000</v>
      </c>
    </row>
    <row r="14" spans="1:2" x14ac:dyDescent="0.25">
      <c r="A14" s="41">
        <v>1747</v>
      </c>
      <c r="B14" s="43">
        <v>400000000</v>
      </c>
    </row>
    <row r="15" spans="1:2" x14ac:dyDescent="0.25">
      <c r="A15" s="41">
        <v>1748</v>
      </c>
      <c r="B15" s="43">
        <v>1000000000</v>
      </c>
    </row>
    <row r="16" spans="1:2" x14ac:dyDescent="0.25">
      <c r="A16" s="41">
        <v>1749</v>
      </c>
      <c r="B16" s="43">
        <v>2676000000</v>
      </c>
    </row>
    <row r="17" spans="1:2" x14ac:dyDescent="0.25">
      <c r="A17" s="41">
        <v>1750</v>
      </c>
      <c r="B17" s="43">
        <v>920000000</v>
      </c>
    </row>
    <row r="18" spans="1:2" x14ac:dyDescent="0.25">
      <c r="A18" s="41">
        <v>1751</v>
      </c>
      <c r="B18" s="43">
        <v>900000000</v>
      </c>
    </row>
    <row r="19" spans="1:2" x14ac:dyDescent="0.25">
      <c r="A19" s="41">
        <v>1791</v>
      </c>
      <c r="B19" s="43">
        <v>485000000</v>
      </c>
    </row>
    <row r="20" spans="1:2" x14ac:dyDescent="0.25">
      <c r="A20" s="41">
        <v>1794</v>
      </c>
      <c r="B20" s="43">
        <v>11494800000</v>
      </c>
    </row>
    <row r="21" spans="1:2" x14ac:dyDescent="0.25">
      <c r="A21" s="41">
        <v>1798</v>
      </c>
      <c r="B21" s="43">
        <v>1848000000</v>
      </c>
    </row>
    <row r="22" spans="1:2" x14ac:dyDescent="0.25">
      <c r="A22" s="41">
        <v>1800</v>
      </c>
      <c r="B22" s="43">
        <v>770000000</v>
      </c>
    </row>
    <row r="23" spans="1:2" x14ac:dyDescent="0.25">
      <c r="A23" s="41">
        <v>1804</v>
      </c>
      <c r="B23" s="43">
        <v>2300000000</v>
      </c>
    </row>
    <row r="24" spans="1:2" x14ac:dyDescent="0.25">
      <c r="A24" s="41">
        <v>1807</v>
      </c>
      <c r="B24" s="43">
        <v>3120000000</v>
      </c>
    </row>
    <row r="25" spans="1:2" x14ac:dyDescent="0.25">
      <c r="A25" s="41">
        <v>1814</v>
      </c>
      <c r="B25" s="43">
        <v>8138000000</v>
      </c>
    </row>
    <row r="26" spans="1:2" x14ac:dyDescent="0.25">
      <c r="A26" s="41">
        <v>1820</v>
      </c>
      <c r="B26" s="43">
        <v>2900000000</v>
      </c>
    </row>
    <row r="27" spans="1:2" x14ac:dyDescent="0.25">
      <c r="A27" s="41">
        <v>1828</v>
      </c>
      <c r="B27" s="43">
        <v>29384762000</v>
      </c>
    </row>
    <row r="28" spans="1:2" x14ac:dyDescent="0.25">
      <c r="A28" s="41">
        <v>1831</v>
      </c>
      <c r="B28" s="43">
        <v>1715000000</v>
      </c>
    </row>
    <row r="29" spans="1:2" x14ac:dyDescent="0.25">
      <c r="A29" s="41">
        <v>1833</v>
      </c>
      <c r="B29" s="43">
        <v>1020000000</v>
      </c>
    </row>
    <row r="30" spans="1:2" x14ac:dyDescent="0.25">
      <c r="A30" s="41">
        <v>1836</v>
      </c>
      <c r="B30" s="43">
        <v>1750000000</v>
      </c>
    </row>
    <row r="31" spans="1:2" x14ac:dyDescent="0.25">
      <c r="A31" s="41">
        <v>1837</v>
      </c>
      <c r="B31" s="43">
        <v>6000000000</v>
      </c>
    </row>
    <row r="32" spans="1:2" x14ac:dyDescent="0.25">
      <c r="A32" s="41">
        <v>1838</v>
      </c>
      <c r="B32" s="43">
        <v>3767000000</v>
      </c>
    </row>
    <row r="33" spans="1:2" x14ac:dyDescent="0.25">
      <c r="A33" s="41">
        <v>1839</v>
      </c>
      <c r="B33" s="43">
        <v>11651700000</v>
      </c>
    </row>
    <row r="34" spans="1:2" x14ac:dyDescent="0.25">
      <c r="A34" s="41">
        <v>1840</v>
      </c>
      <c r="B34" s="43">
        <v>1095000000</v>
      </c>
    </row>
    <row r="35" spans="1:2" x14ac:dyDescent="0.25">
      <c r="A35" s="41" t="s">
        <v>2</v>
      </c>
      <c r="B35" s="42">
        <v>133214962000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BK73"/>
  <sheetViews>
    <sheetView showGridLines="0" tabSelected="1" topLeftCell="F1" zoomScale="70" zoomScaleNormal="7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5" customWidth="1"/>
    <col min="2" max="2" width="16.140625" style="36" customWidth="1"/>
    <col min="3" max="3" width="18.5703125" customWidth="1"/>
    <col min="4" max="4" width="21.140625" customWidth="1"/>
    <col min="5" max="5" width="20" customWidth="1"/>
    <col min="6" max="6" width="13.85546875" customWidth="1"/>
    <col min="7" max="7" width="15.85546875" customWidth="1"/>
    <col min="8" max="8" width="22.85546875" customWidth="1"/>
    <col min="9" max="9" width="17.28515625" style="37" customWidth="1"/>
    <col min="10" max="11" width="16.28515625" style="37" customWidth="1"/>
    <col min="12" max="12" width="32.5703125" customWidth="1"/>
    <col min="13" max="13" width="20.5703125" customWidth="1"/>
    <col min="14" max="14" width="18.7109375" customWidth="1"/>
    <col min="15" max="15" width="21.7109375" customWidth="1"/>
    <col min="16" max="16" width="23.28515625" customWidth="1"/>
    <col min="17" max="63" width="11.42578125" style="1"/>
  </cols>
  <sheetData>
    <row r="1" spans="1:63" s="1" customFormat="1" ht="34.9" customHeight="1" thickBot="1" x14ac:dyDescent="0.3">
      <c r="B1" s="2"/>
      <c r="I1" s="3"/>
      <c r="J1" s="3"/>
      <c r="K1" s="3"/>
    </row>
    <row r="2" spans="1:63" ht="49.15" customHeight="1" thickBot="1" x14ac:dyDescent="0.3">
      <c r="A2" s="4"/>
      <c r="B2" s="5" t="s">
        <v>3</v>
      </c>
      <c r="C2" s="44" t="s">
        <v>4</v>
      </c>
      <c r="D2" s="45"/>
      <c r="F2" s="6"/>
      <c r="G2" s="6"/>
      <c r="H2" s="6"/>
      <c r="I2" s="7"/>
      <c r="J2" s="7"/>
      <c r="K2" s="7"/>
      <c r="L2" s="6"/>
      <c r="M2" s="6"/>
      <c r="N2" s="6"/>
      <c r="O2" s="6"/>
      <c r="P2" s="6"/>
    </row>
    <row r="3" spans="1:63" ht="57" customHeight="1" x14ac:dyDescent="0.25">
      <c r="A3" s="8"/>
      <c r="B3" s="9"/>
      <c r="D3" s="6"/>
      <c r="E3" s="6"/>
      <c r="F3" s="6"/>
      <c r="G3" s="6"/>
      <c r="H3" s="6"/>
      <c r="I3" s="7"/>
      <c r="J3" s="7"/>
      <c r="K3" s="7"/>
      <c r="L3" s="6"/>
      <c r="M3" s="46" t="s">
        <v>5</v>
      </c>
      <c r="N3" s="46"/>
      <c r="O3" s="46"/>
      <c r="P3" s="46"/>
    </row>
    <row r="4" spans="1:63" ht="81" customHeight="1" x14ac:dyDescent="0.25">
      <c r="A4" s="10" t="s">
        <v>6</v>
      </c>
      <c r="B4" s="10" t="s">
        <v>7</v>
      </c>
      <c r="C4" s="10" t="s">
        <v>8</v>
      </c>
      <c r="D4" s="10" t="s">
        <v>9</v>
      </c>
      <c r="E4" s="10" t="s">
        <v>10</v>
      </c>
      <c r="F4" s="10" t="s">
        <v>11</v>
      </c>
      <c r="G4" s="10" t="s">
        <v>12</v>
      </c>
      <c r="H4" s="10" t="s">
        <v>13</v>
      </c>
      <c r="I4" s="10" t="s">
        <v>14</v>
      </c>
      <c r="J4" s="10" t="s">
        <v>15</v>
      </c>
      <c r="K4" s="11" t="s">
        <v>16</v>
      </c>
      <c r="L4" s="10" t="s">
        <v>17</v>
      </c>
      <c r="M4" s="12" t="s">
        <v>18</v>
      </c>
      <c r="N4" s="12" t="s">
        <v>19</v>
      </c>
      <c r="O4" s="13" t="s">
        <v>20</v>
      </c>
      <c r="P4" s="12" t="s">
        <v>21</v>
      </c>
    </row>
    <row r="5" spans="1:63" s="23" customFormat="1" ht="53.25" customHeight="1" x14ac:dyDescent="0.25">
      <c r="A5" s="14">
        <v>7</v>
      </c>
      <c r="B5" s="25" t="s">
        <v>22</v>
      </c>
      <c r="C5" s="14" t="s">
        <v>23</v>
      </c>
      <c r="D5" s="14" t="s">
        <v>24</v>
      </c>
      <c r="E5" s="14" t="s">
        <v>25</v>
      </c>
      <c r="F5" s="15">
        <v>0.03</v>
      </c>
      <c r="G5" s="16">
        <v>1690</v>
      </c>
      <c r="H5" s="17" t="s">
        <v>26</v>
      </c>
      <c r="I5" s="18" t="s">
        <v>27</v>
      </c>
      <c r="J5" s="18" t="s">
        <v>28</v>
      </c>
      <c r="K5" s="17">
        <v>410</v>
      </c>
      <c r="L5" s="17" t="s">
        <v>29</v>
      </c>
      <c r="M5" s="19">
        <v>254</v>
      </c>
      <c r="N5" s="20">
        <f>328132104+171867896</f>
        <v>500000000</v>
      </c>
      <c r="O5" s="21">
        <f>+N5/$N$73</f>
        <v>3.7538101961791361E-3</v>
      </c>
      <c r="P5" s="28" t="s">
        <v>30</v>
      </c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</row>
    <row r="6" spans="1:63" s="23" customFormat="1" ht="53.25" customHeight="1" x14ac:dyDescent="0.25">
      <c r="A6" s="14">
        <v>7</v>
      </c>
      <c r="B6" s="25" t="s">
        <v>22</v>
      </c>
      <c r="C6" s="14" t="s">
        <v>23</v>
      </c>
      <c r="D6" s="14" t="s">
        <v>31</v>
      </c>
      <c r="E6" s="14" t="s">
        <v>25</v>
      </c>
      <c r="F6" s="15">
        <v>0.03</v>
      </c>
      <c r="G6" s="16">
        <v>1690</v>
      </c>
      <c r="H6" s="17" t="s">
        <v>26</v>
      </c>
      <c r="I6" s="18" t="s">
        <v>32</v>
      </c>
      <c r="J6" s="18" t="s">
        <v>28</v>
      </c>
      <c r="K6" s="17">
        <v>411</v>
      </c>
      <c r="L6" s="17" t="s">
        <v>33</v>
      </c>
      <c r="M6" s="19">
        <v>750</v>
      </c>
      <c r="N6" s="20">
        <v>200000000</v>
      </c>
      <c r="O6" s="21">
        <f t="shared" ref="O6:O69" si="0">+N6/$N$73</f>
        <v>1.5015240784716545E-3</v>
      </c>
      <c r="P6" s="28" t="s">
        <v>34</v>
      </c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</row>
    <row r="7" spans="1:63" s="23" customFormat="1" ht="53.25" customHeight="1" x14ac:dyDescent="0.25">
      <c r="A7" s="14">
        <v>7</v>
      </c>
      <c r="B7" s="25" t="s">
        <v>22</v>
      </c>
      <c r="C7" s="14" t="s">
        <v>23</v>
      </c>
      <c r="D7" s="14" t="s">
        <v>35</v>
      </c>
      <c r="E7" s="14" t="s">
        <v>25</v>
      </c>
      <c r="F7" s="15">
        <v>0.03</v>
      </c>
      <c r="G7" s="16">
        <v>1690</v>
      </c>
      <c r="H7" s="17" t="s">
        <v>26</v>
      </c>
      <c r="I7" s="18" t="s">
        <v>36</v>
      </c>
      <c r="J7" s="18" t="s">
        <v>28</v>
      </c>
      <c r="K7" s="17">
        <v>409</v>
      </c>
      <c r="L7" s="17" t="s">
        <v>37</v>
      </c>
      <c r="M7" s="19">
        <v>1000</v>
      </c>
      <c r="N7" s="20">
        <v>3110000000</v>
      </c>
      <c r="O7" s="21">
        <f t="shared" si="0"/>
        <v>2.3348699420234226E-2</v>
      </c>
      <c r="P7" s="28" t="s">
        <v>38</v>
      </c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</row>
    <row r="8" spans="1:63" s="23" customFormat="1" ht="53.25" customHeight="1" x14ac:dyDescent="0.25">
      <c r="A8" s="14">
        <v>7</v>
      </c>
      <c r="B8" s="25" t="s">
        <v>22</v>
      </c>
      <c r="C8" s="14" t="s">
        <v>23</v>
      </c>
      <c r="D8" s="14" t="s">
        <v>39</v>
      </c>
      <c r="E8" s="14" t="s">
        <v>25</v>
      </c>
      <c r="F8" s="15">
        <v>0.03</v>
      </c>
      <c r="G8" s="16">
        <v>1690</v>
      </c>
      <c r="H8" s="17" t="s">
        <v>26</v>
      </c>
      <c r="I8" s="18" t="s">
        <v>40</v>
      </c>
      <c r="J8" s="18" t="s">
        <v>28</v>
      </c>
      <c r="K8" s="17">
        <v>414</v>
      </c>
      <c r="L8" s="17" t="s">
        <v>41</v>
      </c>
      <c r="M8" s="19">
        <v>1721</v>
      </c>
      <c r="N8" s="20">
        <v>344400000</v>
      </c>
      <c r="O8" s="21">
        <f t="shared" si="0"/>
        <v>2.5856244631281889E-3</v>
      </c>
      <c r="P8" s="28" t="s">
        <v>42</v>
      </c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  <c r="BJ8" s="22"/>
      <c r="BK8" s="22"/>
    </row>
    <row r="9" spans="1:63" s="23" customFormat="1" ht="53.25" customHeight="1" x14ac:dyDescent="0.25">
      <c r="A9" s="14">
        <v>7</v>
      </c>
      <c r="B9" s="25" t="s">
        <v>22</v>
      </c>
      <c r="C9" s="14" t="s">
        <v>23</v>
      </c>
      <c r="D9" s="14" t="s">
        <v>43</v>
      </c>
      <c r="E9" s="14" t="s">
        <v>25</v>
      </c>
      <c r="F9" s="15">
        <v>0.03</v>
      </c>
      <c r="G9" s="16">
        <v>1690</v>
      </c>
      <c r="H9" s="17" t="s">
        <v>26</v>
      </c>
      <c r="I9" s="18" t="s">
        <v>44</v>
      </c>
      <c r="J9" s="18" t="s">
        <v>28</v>
      </c>
      <c r="K9" s="17">
        <v>413</v>
      </c>
      <c r="L9" s="17" t="s">
        <v>45</v>
      </c>
      <c r="M9" s="19">
        <v>185</v>
      </c>
      <c r="N9" s="20">
        <v>50000000</v>
      </c>
      <c r="O9" s="21">
        <f t="shared" si="0"/>
        <v>3.7538101961791362E-4</v>
      </c>
      <c r="P9" s="28" t="s">
        <v>46</v>
      </c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  <c r="BJ9" s="22"/>
      <c r="BK9" s="22"/>
    </row>
    <row r="10" spans="1:63" s="23" customFormat="1" ht="53.25" customHeight="1" x14ac:dyDescent="0.25">
      <c r="A10" s="14">
        <v>7</v>
      </c>
      <c r="B10" s="25" t="s">
        <v>22</v>
      </c>
      <c r="C10" s="14" t="s">
        <v>23</v>
      </c>
      <c r="D10" s="14" t="s">
        <v>47</v>
      </c>
      <c r="E10" s="14" t="s">
        <v>25</v>
      </c>
      <c r="F10" s="15">
        <v>0.03</v>
      </c>
      <c r="G10" s="16">
        <v>1690</v>
      </c>
      <c r="H10" s="17" t="s">
        <v>26</v>
      </c>
      <c r="I10" s="18" t="s">
        <v>48</v>
      </c>
      <c r="J10" s="18" t="s">
        <v>28</v>
      </c>
      <c r="K10" s="17">
        <v>412</v>
      </c>
      <c r="L10" s="17" t="s">
        <v>49</v>
      </c>
      <c r="M10" s="19">
        <v>989</v>
      </c>
      <c r="N10" s="20">
        <f xml:space="preserve"> 282635200+100000000</f>
        <v>382635200</v>
      </c>
      <c r="O10" s="21">
        <f t="shared" si="0"/>
        <v>2.8726798303540858E-3</v>
      </c>
      <c r="P10" s="28" t="s">
        <v>50</v>
      </c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</row>
    <row r="11" spans="1:63" s="23" customFormat="1" ht="53.25" customHeight="1" x14ac:dyDescent="0.25">
      <c r="A11" s="14">
        <v>7</v>
      </c>
      <c r="B11" s="25" t="s">
        <v>22</v>
      </c>
      <c r="C11" s="14" t="s">
        <v>51</v>
      </c>
      <c r="D11" s="14" t="s">
        <v>52</v>
      </c>
      <c r="E11" s="14" t="s">
        <v>53</v>
      </c>
      <c r="F11" s="15">
        <v>0.52</v>
      </c>
      <c r="G11" s="16">
        <v>1713</v>
      </c>
      <c r="H11" s="17" t="s">
        <v>54</v>
      </c>
      <c r="I11" s="18" t="s">
        <v>55</v>
      </c>
      <c r="J11" s="18" t="s">
        <v>28</v>
      </c>
      <c r="K11" s="17">
        <v>445</v>
      </c>
      <c r="L11" s="17" t="s">
        <v>56</v>
      </c>
      <c r="M11" s="19">
        <v>2000</v>
      </c>
      <c r="N11" s="20">
        <v>550000000</v>
      </c>
      <c r="O11" s="21">
        <f t="shared" si="0"/>
        <v>4.1291912157970494E-3</v>
      </c>
      <c r="P11" s="28" t="s">
        <v>57</v>
      </c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</row>
    <row r="12" spans="1:63" s="23" customFormat="1" ht="53.25" customHeight="1" x14ac:dyDescent="0.25">
      <c r="A12" s="14">
        <v>7</v>
      </c>
      <c r="B12" s="25" t="s">
        <v>22</v>
      </c>
      <c r="C12" s="14" t="s">
        <v>51</v>
      </c>
      <c r="D12" s="14" t="s">
        <v>52</v>
      </c>
      <c r="E12" s="14" t="s">
        <v>53</v>
      </c>
      <c r="F12" s="15">
        <v>0.52</v>
      </c>
      <c r="G12" s="16">
        <v>1713</v>
      </c>
      <c r="H12" s="17" t="s">
        <v>54</v>
      </c>
      <c r="I12" s="18" t="s">
        <v>55</v>
      </c>
      <c r="J12" s="18" t="s">
        <v>28</v>
      </c>
      <c r="K12" s="17">
        <v>446</v>
      </c>
      <c r="L12" s="17" t="s">
        <v>58</v>
      </c>
      <c r="M12" s="19">
        <v>1390</v>
      </c>
      <c r="N12" s="20">
        <v>300000000</v>
      </c>
      <c r="O12" s="21">
        <f t="shared" si="0"/>
        <v>2.2522861177074814E-3</v>
      </c>
      <c r="P12" s="28" t="s">
        <v>59</v>
      </c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  <c r="BK12" s="22"/>
    </row>
    <row r="13" spans="1:63" s="23" customFormat="1" ht="61.5" customHeight="1" x14ac:dyDescent="0.25">
      <c r="A13" s="14">
        <v>7</v>
      </c>
      <c r="B13" s="25" t="s">
        <v>22</v>
      </c>
      <c r="C13" s="14" t="s">
        <v>51</v>
      </c>
      <c r="D13" s="14" t="s">
        <v>60</v>
      </c>
      <c r="E13" s="14" t="s">
        <v>53</v>
      </c>
      <c r="F13" s="15">
        <v>0.52</v>
      </c>
      <c r="G13" s="16">
        <v>1720</v>
      </c>
      <c r="H13" s="17" t="s">
        <v>61</v>
      </c>
      <c r="I13" s="18" t="s">
        <v>62</v>
      </c>
      <c r="J13" s="18" t="s">
        <v>28</v>
      </c>
      <c r="K13" s="17">
        <v>449</v>
      </c>
      <c r="L13" s="17" t="s">
        <v>63</v>
      </c>
      <c r="M13" s="19">
        <v>5019</v>
      </c>
      <c r="N13" s="20">
        <v>1800000000</v>
      </c>
      <c r="O13" s="21">
        <f t="shared" si="0"/>
        <v>1.3513716706244889E-2</v>
      </c>
      <c r="P13" s="28" t="s">
        <v>64</v>
      </c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</row>
    <row r="14" spans="1:63" s="23" customFormat="1" ht="72" customHeight="1" x14ac:dyDescent="0.25">
      <c r="A14" s="14">
        <v>7</v>
      </c>
      <c r="B14" s="25" t="s">
        <v>22</v>
      </c>
      <c r="C14" s="14" t="s">
        <v>51</v>
      </c>
      <c r="D14" s="14" t="s">
        <v>65</v>
      </c>
      <c r="E14" s="14" t="s">
        <v>53</v>
      </c>
      <c r="F14" s="15">
        <v>0.52</v>
      </c>
      <c r="G14" s="16">
        <v>1725</v>
      </c>
      <c r="H14" s="17" t="s">
        <v>66</v>
      </c>
      <c r="I14" s="18" t="s">
        <v>67</v>
      </c>
      <c r="J14" s="18" t="s">
        <v>28</v>
      </c>
      <c r="K14" s="17">
        <v>444</v>
      </c>
      <c r="L14" s="17" t="s">
        <v>68</v>
      </c>
      <c r="M14" s="19">
        <v>1</v>
      </c>
      <c r="N14" s="20">
        <v>500000000</v>
      </c>
      <c r="O14" s="21">
        <f t="shared" si="0"/>
        <v>3.7538101961791361E-3</v>
      </c>
      <c r="P14" s="28" t="s">
        <v>69</v>
      </c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</row>
    <row r="15" spans="1:63" s="23" customFormat="1" ht="53.25" customHeight="1" x14ac:dyDescent="0.25">
      <c r="A15" s="14">
        <v>7</v>
      </c>
      <c r="B15" s="25" t="s">
        <v>22</v>
      </c>
      <c r="C15" s="14" t="s">
        <v>51</v>
      </c>
      <c r="D15" s="14" t="s">
        <v>70</v>
      </c>
      <c r="E15" s="14" t="s">
        <v>53</v>
      </c>
      <c r="F15" s="15">
        <v>0.52</v>
      </c>
      <c r="G15" s="16">
        <v>1725</v>
      </c>
      <c r="H15" s="17" t="s">
        <v>66</v>
      </c>
      <c r="I15" s="18" t="s">
        <v>71</v>
      </c>
      <c r="J15" s="18" t="s">
        <v>28</v>
      </c>
      <c r="K15" s="17">
        <v>443</v>
      </c>
      <c r="L15" s="17" t="s">
        <v>72</v>
      </c>
      <c r="M15" s="19">
        <v>2</v>
      </c>
      <c r="N15" s="20">
        <v>550000000</v>
      </c>
      <c r="O15" s="21">
        <f t="shared" si="0"/>
        <v>4.1291912157970494E-3</v>
      </c>
      <c r="P15" s="28" t="s">
        <v>73</v>
      </c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</row>
    <row r="16" spans="1:63" s="23" customFormat="1" ht="53.25" customHeight="1" x14ac:dyDescent="0.25">
      <c r="A16" s="14">
        <v>7</v>
      </c>
      <c r="B16" s="25" t="s">
        <v>22</v>
      </c>
      <c r="C16" s="14" t="s">
        <v>51</v>
      </c>
      <c r="D16" s="14" t="s">
        <v>74</v>
      </c>
      <c r="E16" s="14" t="s">
        <v>53</v>
      </c>
      <c r="F16" s="15">
        <v>0.52</v>
      </c>
      <c r="G16" s="16">
        <v>1729</v>
      </c>
      <c r="H16" s="17" t="s">
        <v>75</v>
      </c>
      <c r="I16" s="18" t="s">
        <v>76</v>
      </c>
      <c r="J16" s="18" t="s">
        <v>28</v>
      </c>
      <c r="K16" s="26">
        <v>440</v>
      </c>
      <c r="L16" s="17" t="s">
        <v>77</v>
      </c>
      <c r="M16" s="19">
        <v>10</v>
      </c>
      <c r="N16" s="20">
        <v>1000000000</v>
      </c>
      <c r="O16" s="21">
        <f t="shared" si="0"/>
        <v>7.5076203923582722E-3</v>
      </c>
      <c r="P16" s="28" t="s">
        <v>78</v>
      </c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</row>
    <row r="17" spans="1:63" s="23" customFormat="1" ht="53.25" customHeight="1" x14ac:dyDescent="0.25">
      <c r="A17" s="14">
        <v>7</v>
      </c>
      <c r="B17" s="25" t="s">
        <v>22</v>
      </c>
      <c r="C17" s="14" t="s">
        <v>51</v>
      </c>
      <c r="D17" s="14" t="s">
        <v>79</v>
      </c>
      <c r="E17" s="14" t="s">
        <v>53</v>
      </c>
      <c r="F17" s="15">
        <v>0.52</v>
      </c>
      <c r="G17" s="16">
        <v>1729</v>
      </c>
      <c r="H17" s="17" t="s">
        <v>75</v>
      </c>
      <c r="I17" s="18" t="s">
        <v>80</v>
      </c>
      <c r="J17" s="18" t="s">
        <v>28</v>
      </c>
      <c r="K17" s="17">
        <v>439</v>
      </c>
      <c r="L17" s="17" t="s">
        <v>81</v>
      </c>
      <c r="M17" s="19">
        <v>250</v>
      </c>
      <c r="N17" s="20">
        <v>240000000</v>
      </c>
      <c r="O17" s="21">
        <f t="shared" si="0"/>
        <v>1.8018288941659853E-3</v>
      </c>
      <c r="P17" s="28" t="s">
        <v>82</v>
      </c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</row>
    <row r="18" spans="1:63" s="23" customFormat="1" ht="53.25" customHeight="1" x14ac:dyDescent="0.25">
      <c r="A18" s="14">
        <v>7</v>
      </c>
      <c r="B18" s="25" t="s">
        <v>22</v>
      </c>
      <c r="C18" s="14" t="s">
        <v>51</v>
      </c>
      <c r="D18" s="14" t="s">
        <v>83</v>
      </c>
      <c r="E18" s="14" t="s">
        <v>53</v>
      </c>
      <c r="F18" s="15">
        <v>0.52</v>
      </c>
      <c r="G18" s="16">
        <v>1733</v>
      </c>
      <c r="H18" s="17" t="s">
        <v>84</v>
      </c>
      <c r="I18" s="18" t="s">
        <v>85</v>
      </c>
      <c r="J18" s="18" t="s">
        <v>28</v>
      </c>
      <c r="K18" s="17">
        <v>442</v>
      </c>
      <c r="L18" s="17" t="s">
        <v>86</v>
      </c>
      <c r="M18" s="19">
        <v>2</v>
      </c>
      <c r="N18" s="20">
        <v>650000000</v>
      </c>
      <c r="O18" s="21">
        <f t="shared" si="0"/>
        <v>4.879953255032877E-3</v>
      </c>
      <c r="P18" s="28" t="s">
        <v>87</v>
      </c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  <c r="BJ18" s="22"/>
      <c r="BK18" s="22"/>
    </row>
    <row r="19" spans="1:63" s="23" customFormat="1" ht="40.5" x14ac:dyDescent="0.25">
      <c r="A19" s="14">
        <v>7</v>
      </c>
      <c r="B19" s="25" t="s">
        <v>22</v>
      </c>
      <c r="C19" s="14" t="s">
        <v>51</v>
      </c>
      <c r="D19" s="14" t="s">
        <v>88</v>
      </c>
      <c r="E19" s="14" t="s">
        <v>53</v>
      </c>
      <c r="F19" s="15">
        <v>0.52</v>
      </c>
      <c r="G19" s="16">
        <v>1742</v>
      </c>
      <c r="H19" s="17" t="s">
        <v>89</v>
      </c>
      <c r="I19" s="18" t="s">
        <v>90</v>
      </c>
      <c r="J19" s="18" t="s">
        <v>28</v>
      </c>
      <c r="K19" s="17">
        <v>437</v>
      </c>
      <c r="L19" s="17" t="s">
        <v>91</v>
      </c>
      <c r="M19" s="19">
        <v>15</v>
      </c>
      <c r="N19" s="20">
        <v>700000000</v>
      </c>
      <c r="O19" s="21">
        <f t="shared" si="0"/>
        <v>5.2553342746507904E-3</v>
      </c>
      <c r="P19" s="28" t="s">
        <v>92</v>
      </c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2"/>
      <c r="BH19" s="22"/>
      <c r="BI19" s="22"/>
      <c r="BJ19" s="22"/>
      <c r="BK19" s="22"/>
    </row>
    <row r="20" spans="1:63" s="23" customFormat="1" ht="53.25" customHeight="1" x14ac:dyDescent="0.25">
      <c r="A20" s="14">
        <v>7</v>
      </c>
      <c r="B20" s="25" t="s">
        <v>22</v>
      </c>
      <c r="C20" s="14" t="s">
        <v>51</v>
      </c>
      <c r="D20" s="14" t="s">
        <v>93</v>
      </c>
      <c r="E20" s="14" t="s">
        <v>53</v>
      </c>
      <c r="F20" s="15">
        <v>0.52</v>
      </c>
      <c r="G20" s="16">
        <v>1744</v>
      </c>
      <c r="H20" s="17" t="s">
        <v>94</v>
      </c>
      <c r="I20" s="18" t="s">
        <v>95</v>
      </c>
      <c r="J20" s="18" t="s">
        <v>28</v>
      </c>
      <c r="K20" s="17">
        <v>450</v>
      </c>
      <c r="L20" s="17" t="s">
        <v>96</v>
      </c>
      <c r="M20" s="19">
        <v>2184</v>
      </c>
      <c r="N20" s="20">
        <v>800000000</v>
      </c>
      <c r="O20" s="21">
        <f t="shared" si="0"/>
        <v>6.0060963138866179E-3</v>
      </c>
      <c r="P20" s="28" t="s">
        <v>97</v>
      </c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</row>
    <row r="21" spans="1:63" s="23" customFormat="1" ht="53.25" customHeight="1" x14ac:dyDescent="0.25">
      <c r="A21" s="14">
        <v>7</v>
      </c>
      <c r="B21" s="25" t="s">
        <v>22</v>
      </c>
      <c r="C21" s="14" t="s">
        <v>98</v>
      </c>
      <c r="D21" s="14" t="s">
        <v>99</v>
      </c>
      <c r="E21" s="14" t="s">
        <v>100</v>
      </c>
      <c r="F21" s="15">
        <v>0.45</v>
      </c>
      <c r="G21" s="16">
        <v>1745</v>
      </c>
      <c r="H21" s="17" t="s">
        <v>101</v>
      </c>
      <c r="I21" s="18" t="s">
        <v>102</v>
      </c>
      <c r="J21" s="18" t="s">
        <v>28</v>
      </c>
      <c r="K21" s="17">
        <v>407</v>
      </c>
      <c r="L21" s="24" t="s">
        <v>103</v>
      </c>
      <c r="M21" s="19">
        <v>51192</v>
      </c>
      <c r="N21" s="20">
        <v>12129700000</v>
      </c>
      <c r="O21" s="21">
        <f t="shared" si="0"/>
        <v>9.106518307318813E-2</v>
      </c>
      <c r="P21" s="27" t="s">
        <v>103</v>
      </c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</row>
    <row r="22" spans="1:63" s="23" customFormat="1" ht="53.25" customHeight="1" x14ac:dyDescent="0.25">
      <c r="A22" s="14">
        <v>7</v>
      </c>
      <c r="B22" s="25" t="s">
        <v>22</v>
      </c>
      <c r="C22" s="14" t="s">
        <v>98</v>
      </c>
      <c r="D22" s="14" t="s">
        <v>104</v>
      </c>
      <c r="E22" s="14" t="s">
        <v>100</v>
      </c>
      <c r="F22" s="15">
        <v>0.45</v>
      </c>
      <c r="G22" s="16">
        <v>1745</v>
      </c>
      <c r="H22" s="17" t="s">
        <v>101</v>
      </c>
      <c r="I22" s="18" t="s">
        <v>105</v>
      </c>
      <c r="J22" s="18" t="s">
        <v>106</v>
      </c>
      <c r="K22" s="17">
        <v>408</v>
      </c>
      <c r="L22" s="17" t="s">
        <v>107</v>
      </c>
      <c r="M22" s="19">
        <v>6170</v>
      </c>
      <c r="N22" s="20">
        <v>12350000000</v>
      </c>
      <c r="O22" s="21">
        <f t="shared" si="0"/>
        <v>9.271911184562466E-2</v>
      </c>
      <c r="P22" s="28" t="s">
        <v>107</v>
      </c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</row>
    <row r="23" spans="1:63" s="23" customFormat="1" ht="53.25" customHeight="1" x14ac:dyDescent="0.25">
      <c r="A23" s="14">
        <v>7</v>
      </c>
      <c r="B23" s="25" t="s">
        <v>22</v>
      </c>
      <c r="C23" s="14" t="s">
        <v>98</v>
      </c>
      <c r="D23" s="14" t="s">
        <v>108</v>
      </c>
      <c r="E23" s="14" t="s">
        <v>100</v>
      </c>
      <c r="F23" s="15">
        <v>0.45</v>
      </c>
      <c r="G23" s="16">
        <v>1745</v>
      </c>
      <c r="H23" s="17" t="s">
        <v>101</v>
      </c>
      <c r="I23" s="18" t="s">
        <v>109</v>
      </c>
      <c r="J23" s="18" t="s">
        <v>106</v>
      </c>
      <c r="K23" s="17"/>
      <c r="L23" s="16" t="s">
        <v>110</v>
      </c>
      <c r="M23" s="19">
        <v>400</v>
      </c>
      <c r="N23" s="20">
        <v>1896000000</v>
      </c>
      <c r="O23" s="21">
        <f t="shared" si="0"/>
        <v>1.4234448263911284E-2</v>
      </c>
      <c r="P23" s="29" t="s">
        <v>111</v>
      </c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</row>
    <row r="24" spans="1:63" s="23" customFormat="1" ht="53.25" customHeight="1" x14ac:dyDescent="0.25">
      <c r="A24" s="14">
        <v>7</v>
      </c>
      <c r="B24" s="25" t="s">
        <v>22</v>
      </c>
      <c r="C24" s="14" t="s">
        <v>112</v>
      </c>
      <c r="D24" s="14" t="s">
        <v>113</v>
      </c>
      <c r="E24" s="14" t="s">
        <v>53</v>
      </c>
      <c r="F24" s="15">
        <v>0.52</v>
      </c>
      <c r="G24" s="16">
        <v>1746</v>
      </c>
      <c r="H24" s="17" t="s">
        <v>114</v>
      </c>
      <c r="I24" s="18" t="s">
        <v>115</v>
      </c>
      <c r="J24" s="18" t="s">
        <v>28</v>
      </c>
      <c r="K24" s="17">
        <v>417</v>
      </c>
      <c r="L24" s="17" t="s">
        <v>116</v>
      </c>
      <c r="M24" s="19">
        <v>1</v>
      </c>
      <c r="N24" s="20">
        <v>450000000</v>
      </c>
      <c r="O24" s="21">
        <f t="shared" si="0"/>
        <v>3.3784291765612223E-3</v>
      </c>
      <c r="P24" s="28" t="s">
        <v>117</v>
      </c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</row>
    <row r="25" spans="1:63" s="23" customFormat="1" ht="53.25" customHeight="1" x14ac:dyDescent="0.25">
      <c r="A25" s="14">
        <v>7</v>
      </c>
      <c r="B25" s="25" t="s">
        <v>22</v>
      </c>
      <c r="C25" s="14" t="s">
        <v>118</v>
      </c>
      <c r="D25" s="14" t="s">
        <v>119</v>
      </c>
      <c r="E25" s="14" t="s">
        <v>53</v>
      </c>
      <c r="F25" s="15">
        <v>0.52</v>
      </c>
      <c r="G25" s="16">
        <v>1746</v>
      </c>
      <c r="H25" s="17" t="s">
        <v>114</v>
      </c>
      <c r="I25" s="18" t="s">
        <v>120</v>
      </c>
      <c r="J25" s="18" t="s">
        <v>28</v>
      </c>
      <c r="K25" s="17">
        <v>418</v>
      </c>
      <c r="L25" s="17" t="s">
        <v>121</v>
      </c>
      <c r="M25" s="19">
        <v>9380</v>
      </c>
      <c r="N25" s="20">
        <v>1360000000</v>
      </c>
      <c r="O25" s="21">
        <f t="shared" si="0"/>
        <v>1.021036373360725E-2</v>
      </c>
      <c r="P25" s="28" t="s">
        <v>122</v>
      </c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  <c r="BA25" s="22"/>
      <c r="BB25" s="22"/>
      <c r="BC25" s="22"/>
      <c r="BD25" s="22"/>
      <c r="BE25" s="22"/>
      <c r="BF25" s="22"/>
      <c r="BG25" s="22"/>
      <c r="BH25" s="22"/>
      <c r="BI25" s="22"/>
      <c r="BJ25" s="22"/>
      <c r="BK25" s="22"/>
    </row>
    <row r="26" spans="1:63" s="23" customFormat="1" ht="53.25" customHeight="1" x14ac:dyDescent="0.25">
      <c r="A26" s="14">
        <v>7</v>
      </c>
      <c r="B26" s="25" t="s">
        <v>22</v>
      </c>
      <c r="C26" s="14" t="s">
        <v>23</v>
      </c>
      <c r="D26" s="14" t="s">
        <v>123</v>
      </c>
      <c r="E26" s="14" t="s">
        <v>25</v>
      </c>
      <c r="F26" s="15">
        <v>0.03</v>
      </c>
      <c r="G26" s="16">
        <v>1747</v>
      </c>
      <c r="H26" s="17" t="s">
        <v>124</v>
      </c>
      <c r="I26" s="18" t="s">
        <v>125</v>
      </c>
      <c r="J26" s="18" t="s">
        <v>28</v>
      </c>
      <c r="K26" s="17">
        <v>424</v>
      </c>
      <c r="L26" s="17" t="s">
        <v>126</v>
      </c>
      <c r="M26" s="19">
        <v>340</v>
      </c>
      <c r="N26" s="20">
        <v>400000000</v>
      </c>
      <c r="O26" s="21">
        <f t="shared" si="0"/>
        <v>3.003048156943309E-3</v>
      </c>
      <c r="P26" s="28" t="s">
        <v>127</v>
      </c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  <c r="BJ26" s="22"/>
      <c r="BK26" s="22"/>
    </row>
    <row r="27" spans="1:63" s="23" customFormat="1" ht="53.25" customHeight="1" x14ac:dyDescent="0.25">
      <c r="A27" s="14">
        <v>7</v>
      </c>
      <c r="B27" s="25" t="s">
        <v>22</v>
      </c>
      <c r="C27" s="14" t="s">
        <v>118</v>
      </c>
      <c r="D27" s="14" t="s">
        <v>128</v>
      </c>
      <c r="E27" s="14" t="s">
        <v>53</v>
      </c>
      <c r="F27" s="15">
        <v>0.52</v>
      </c>
      <c r="G27" s="16">
        <v>1748</v>
      </c>
      <c r="H27" s="17" t="s">
        <v>129</v>
      </c>
      <c r="I27" s="18" t="s">
        <v>130</v>
      </c>
      <c r="J27" s="18" t="s">
        <v>28</v>
      </c>
      <c r="K27" s="17">
        <v>451</v>
      </c>
      <c r="L27" s="17" t="s">
        <v>131</v>
      </c>
      <c r="M27" s="19">
        <v>1250</v>
      </c>
      <c r="N27" s="20">
        <v>1000000000</v>
      </c>
      <c r="O27" s="21">
        <f t="shared" si="0"/>
        <v>7.5076203923582722E-3</v>
      </c>
      <c r="P27" s="28" t="s">
        <v>132</v>
      </c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</row>
    <row r="28" spans="1:63" s="23" customFormat="1" ht="104.25" customHeight="1" x14ac:dyDescent="0.25">
      <c r="A28" s="14">
        <v>7</v>
      </c>
      <c r="B28" s="25" t="s">
        <v>22</v>
      </c>
      <c r="C28" s="14" t="s">
        <v>118</v>
      </c>
      <c r="D28" s="14" t="s">
        <v>133</v>
      </c>
      <c r="E28" s="14" t="s">
        <v>53</v>
      </c>
      <c r="F28" s="15">
        <v>0.52</v>
      </c>
      <c r="G28" s="16">
        <v>1749</v>
      </c>
      <c r="H28" s="17" t="s">
        <v>134</v>
      </c>
      <c r="I28" s="18" t="s">
        <v>135</v>
      </c>
      <c r="J28" s="18" t="s">
        <v>28</v>
      </c>
      <c r="K28" s="17">
        <v>452</v>
      </c>
      <c r="L28" s="17" t="s">
        <v>136</v>
      </c>
      <c r="M28" s="19">
        <v>1527</v>
      </c>
      <c r="N28" s="20">
        <v>1000000000</v>
      </c>
      <c r="O28" s="21">
        <f t="shared" si="0"/>
        <v>7.5076203923582722E-3</v>
      </c>
      <c r="P28" s="28" t="s">
        <v>137</v>
      </c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  <c r="BB28" s="22"/>
      <c r="BC28" s="22"/>
      <c r="BD28" s="22"/>
      <c r="BE28" s="22"/>
      <c r="BF28" s="22"/>
      <c r="BG28" s="22"/>
      <c r="BH28" s="22"/>
      <c r="BI28" s="22"/>
      <c r="BJ28" s="22"/>
      <c r="BK28" s="22"/>
    </row>
    <row r="29" spans="1:63" s="23" customFormat="1" ht="53.25" customHeight="1" x14ac:dyDescent="0.25">
      <c r="A29" s="14">
        <v>7</v>
      </c>
      <c r="B29" s="25" t="s">
        <v>22</v>
      </c>
      <c r="C29" s="14" t="s">
        <v>118</v>
      </c>
      <c r="D29" s="14" t="s">
        <v>138</v>
      </c>
      <c r="E29" s="14" t="s">
        <v>53</v>
      </c>
      <c r="F29" s="15">
        <v>0.52</v>
      </c>
      <c r="G29" s="16">
        <v>1749</v>
      </c>
      <c r="H29" s="17" t="s">
        <v>134</v>
      </c>
      <c r="I29" s="18" t="s">
        <v>125</v>
      </c>
      <c r="J29" s="18" t="s">
        <v>28</v>
      </c>
      <c r="K29" s="17">
        <v>453</v>
      </c>
      <c r="L29" s="17" t="s">
        <v>139</v>
      </c>
      <c r="M29" s="19">
        <v>2504</v>
      </c>
      <c r="N29" s="20">
        <v>1676000000</v>
      </c>
      <c r="O29" s="21">
        <f t="shared" si="0"/>
        <v>1.2582771777592464E-2</v>
      </c>
      <c r="P29" s="28" t="s">
        <v>140</v>
      </c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2"/>
      <c r="AX29" s="22"/>
      <c r="AY29" s="22"/>
      <c r="AZ29" s="22"/>
      <c r="BA29" s="22"/>
      <c r="BB29" s="22"/>
      <c r="BC29" s="22"/>
      <c r="BD29" s="22"/>
      <c r="BE29" s="22"/>
      <c r="BF29" s="22"/>
      <c r="BG29" s="22"/>
      <c r="BH29" s="22"/>
      <c r="BI29" s="22"/>
      <c r="BJ29" s="22"/>
      <c r="BK29" s="22"/>
    </row>
    <row r="30" spans="1:63" s="23" customFormat="1" ht="53.25" customHeight="1" x14ac:dyDescent="0.25">
      <c r="A30" s="14">
        <v>7</v>
      </c>
      <c r="B30" s="25" t="s">
        <v>22</v>
      </c>
      <c r="C30" s="14" t="s">
        <v>118</v>
      </c>
      <c r="D30" s="14" t="s">
        <v>141</v>
      </c>
      <c r="E30" s="14" t="s">
        <v>53</v>
      </c>
      <c r="F30" s="15">
        <v>0.52</v>
      </c>
      <c r="G30" s="16">
        <v>1750</v>
      </c>
      <c r="H30" s="17" t="s">
        <v>142</v>
      </c>
      <c r="I30" s="18" t="s">
        <v>143</v>
      </c>
      <c r="J30" s="18" t="s">
        <v>28</v>
      </c>
      <c r="K30" s="17">
        <v>419</v>
      </c>
      <c r="L30" s="17" t="s">
        <v>144</v>
      </c>
      <c r="M30" s="19">
        <v>1287</v>
      </c>
      <c r="N30" s="20">
        <v>920000000</v>
      </c>
      <c r="O30" s="21">
        <f t="shared" si="0"/>
        <v>6.9070107609696101E-3</v>
      </c>
      <c r="P30" s="28" t="s">
        <v>145</v>
      </c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  <c r="BJ30" s="22"/>
      <c r="BK30" s="22"/>
    </row>
    <row r="31" spans="1:63" s="23" customFormat="1" ht="53.25" customHeight="1" x14ac:dyDescent="0.25">
      <c r="A31" s="14">
        <v>7</v>
      </c>
      <c r="B31" s="25" t="s">
        <v>22</v>
      </c>
      <c r="C31" s="14" t="s">
        <v>118</v>
      </c>
      <c r="D31" s="14" t="s">
        <v>146</v>
      </c>
      <c r="E31" s="14" t="s">
        <v>53</v>
      </c>
      <c r="F31" s="15">
        <v>0.52</v>
      </c>
      <c r="G31" s="16">
        <v>1751</v>
      </c>
      <c r="H31" s="17" t="s">
        <v>147</v>
      </c>
      <c r="I31" s="18" t="s">
        <v>148</v>
      </c>
      <c r="J31" s="18" t="s">
        <v>28</v>
      </c>
      <c r="K31" s="17">
        <v>438</v>
      </c>
      <c r="L31" s="17" t="s">
        <v>149</v>
      </c>
      <c r="M31" s="19">
        <v>25</v>
      </c>
      <c r="N31" s="20">
        <v>900000000</v>
      </c>
      <c r="O31" s="21">
        <f t="shared" si="0"/>
        <v>6.7568583531224446E-3</v>
      </c>
      <c r="P31" s="28" t="s">
        <v>150</v>
      </c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  <c r="BC31" s="22"/>
      <c r="BD31" s="22"/>
      <c r="BE31" s="22"/>
      <c r="BF31" s="22"/>
      <c r="BG31" s="22"/>
      <c r="BH31" s="22"/>
      <c r="BI31" s="22"/>
      <c r="BJ31" s="22"/>
      <c r="BK31" s="22"/>
    </row>
    <row r="32" spans="1:63" s="23" customFormat="1" ht="53.25" customHeight="1" x14ac:dyDescent="0.25">
      <c r="A32" s="14">
        <v>7</v>
      </c>
      <c r="B32" s="25" t="s">
        <v>22</v>
      </c>
      <c r="C32" s="14" t="s">
        <v>112</v>
      </c>
      <c r="D32" s="14" t="s">
        <v>151</v>
      </c>
      <c r="E32" s="14" t="s">
        <v>53</v>
      </c>
      <c r="F32" s="15">
        <v>0.52</v>
      </c>
      <c r="G32" s="16">
        <v>1791</v>
      </c>
      <c r="H32" s="17" t="s">
        <v>152</v>
      </c>
      <c r="I32" s="18" t="s">
        <v>115</v>
      </c>
      <c r="J32" s="18" t="s">
        <v>28</v>
      </c>
      <c r="K32" s="17">
        <v>427</v>
      </c>
      <c r="L32" s="17" t="s">
        <v>153</v>
      </c>
      <c r="M32" s="19">
        <v>1</v>
      </c>
      <c r="N32" s="20">
        <v>485000000</v>
      </c>
      <c r="O32" s="21">
        <f t="shared" si="0"/>
        <v>3.6411958902937617E-3</v>
      </c>
      <c r="P32" s="28" t="s">
        <v>153</v>
      </c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  <c r="BJ32" s="22"/>
      <c r="BK32" s="22"/>
    </row>
    <row r="33" spans="1:63" s="23" customFormat="1" ht="53.25" customHeight="1" x14ac:dyDescent="0.25">
      <c r="A33" s="14">
        <v>7</v>
      </c>
      <c r="B33" s="25" t="s">
        <v>22</v>
      </c>
      <c r="C33" s="14" t="s">
        <v>154</v>
      </c>
      <c r="D33" s="14" t="s">
        <v>155</v>
      </c>
      <c r="E33" s="14" t="s">
        <v>100</v>
      </c>
      <c r="F33" s="15">
        <v>0.45</v>
      </c>
      <c r="G33" s="16">
        <v>1794</v>
      </c>
      <c r="H33" s="17" t="s">
        <v>156</v>
      </c>
      <c r="I33" s="18" t="s">
        <v>157</v>
      </c>
      <c r="J33" s="18" t="s">
        <v>28</v>
      </c>
      <c r="K33" s="17">
        <v>428</v>
      </c>
      <c r="L33" s="17" t="s">
        <v>158</v>
      </c>
      <c r="M33" s="19">
        <v>121</v>
      </c>
      <c r="N33" s="20">
        <v>8669150000</v>
      </c>
      <c r="O33" s="21">
        <f t="shared" si="0"/>
        <v>6.5084687324412707E-2</v>
      </c>
      <c r="P33" s="28" t="s">
        <v>159</v>
      </c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</row>
    <row r="34" spans="1:63" s="23" customFormat="1" ht="53.25" customHeight="1" x14ac:dyDescent="0.25">
      <c r="A34" s="14">
        <v>7</v>
      </c>
      <c r="B34" s="25" t="s">
        <v>22</v>
      </c>
      <c r="C34" s="14" t="s">
        <v>154</v>
      </c>
      <c r="D34" s="14" t="s">
        <v>155</v>
      </c>
      <c r="E34" s="14" t="s">
        <v>100</v>
      </c>
      <c r="F34" s="15">
        <v>0.45</v>
      </c>
      <c r="G34" s="16">
        <v>1794</v>
      </c>
      <c r="H34" s="17" t="s">
        <v>156</v>
      </c>
      <c r="I34" s="18" t="s">
        <v>160</v>
      </c>
      <c r="J34" s="18" t="s">
        <v>106</v>
      </c>
      <c r="K34" s="17">
        <v>429</v>
      </c>
      <c r="L34" s="17" t="s">
        <v>161</v>
      </c>
      <c r="M34" s="19">
        <v>647</v>
      </c>
      <c r="N34" s="20">
        <v>2825650000</v>
      </c>
      <c r="O34" s="21">
        <f t="shared" si="0"/>
        <v>2.1213907561667151E-2</v>
      </c>
      <c r="P34" s="28" t="s">
        <v>161</v>
      </c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  <c r="BJ34" s="22"/>
      <c r="BK34" s="22"/>
    </row>
    <row r="35" spans="1:63" s="23" customFormat="1" ht="53.25" customHeight="1" x14ac:dyDescent="0.25">
      <c r="A35" s="14">
        <v>7</v>
      </c>
      <c r="B35" s="25" t="s">
        <v>22</v>
      </c>
      <c r="C35" s="14" t="s">
        <v>154</v>
      </c>
      <c r="D35" s="14" t="s">
        <v>162</v>
      </c>
      <c r="E35" s="14" t="s">
        <v>100</v>
      </c>
      <c r="F35" s="15">
        <v>0.45</v>
      </c>
      <c r="G35" s="16">
        <v>1798</v>
      </c>
      <c r="H35" s="17" t="s">
        <v>163</v>
      </c>
      <c r="I35" s="18" t="s">
        <v>164</v>
      </c>
      <c r="J35" s="18" t="s">
        <v>28</v>
      </c>
      <c r="K35" s="17">
        <v>425</v>
      </c>
      <c r="L35" s="17" t="s">
        <v>165</v>
      </c>
      <c r="M35" s="19">
        <v>8</v>
      </c>
      <c r="N35" s="20">
        <v>1848000000</v>
      </c>
      <c r="O35" s="21">
        <f t="shared" si="0"/>
        <v>1.3874082485078086E-2</v>
      </c>
      <c r="P35" s="28" t="s">
        <v>166</v>
      </c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  <c r="BJ35" s="22"/>
      <c r="BK35" s="22"/>
    </row>
    <row r="36" spans="1:63" s="23" customFormat="1" ht="53.25" customHeight="1" x14ac:dyDescent="0.25">
      <c r="A36" s="14">
        <v>7</v>
      </c>
      <c r="B36" s="25" t="s">
        <v>22</v>
      </c>
      <c r="C36" s="14" t="s">
        <v>112</v>
      </c>
      <c r="D36" s="14" t="s">
        <v>167</v>
      </c>
      <c r="E36" s="14" t="s">
        <v>53</v>
      </c>
      <c r="F36" s="15">
        <v>0.52</v>
      </c>
      <c r="G36" s="16">
        <v>1800</v>
      </c>
      <c r="H36" s="17" t="s">
        <v>168</v>
      </c>
      <c r="I36" s="18" t="s">
        <v>115</v>
      </c>
      <c r="J36" s="18" t="s">
        <v>28</v>
      </c>
      <c r="K36" s="17">
        <v>426</v>
      </c>
      <c r="L36" s="17" t="s">
        <v>169</v>
      </c>
      <c r="M36" s="19">
        <v>11</v>
      </c>
      <c r="N36" s="20">
        <v>770000000</v>
      </c>
      <c r="O36" s="21">
        <f t="shared" si="0"/>
        <v>5.7808677021158692E-3</v>
      </c>
      <c r="P36" s="28" t="s">
        <v>170</v>
      </c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  <c r="BJ36" s="22"/>
      <c r="BK36" s="22"/>
    </row>
    <row r="37" spans="1:63" s="23" customFormat="1" ht="53.25" customHeight="1" x14ac:dyDescent="0.25">
      <c r="A37" s="14">
        <v>7</v>
      </c>
      <c r="B37" s="25" t="s">
        <v>22</v>
      </c>
      <c r="C37" s="14" t="s">
        <v>118</v>
      </c>
      <c r="D37" s="14" t="s">
        <v>171</v>
      </c>
      <c r="E37" s="14" t="s">
        <v>53</v>
      </c>
      <c r="F37" s="15">
        <v>0.52</v>
      </c>
      <c r="G37" s="16">
        <v>1804</v>
      </c>
      <c r="H37" s="17" t="s">
        <v>172</v>
      </c>
      <c r="I37" s="18" t="s">
        <v>173</v>
      </c>
      <c r="J37" s="18" t="s">
        <v>28</v>
      </c>
      <c r="K37" s="17">
        <v>432</v>
      </c>
      <c r="L37" s="17" t="s">
        <v>174</v>
      </c>
      <c r="M37" s="19">
        <v>12923</v>
      </c>
      <c r="N37" s="20">
        <v>1300000000</v>
      </c>
      <c r="O37" s="21">
        <f t="shared" si="0"/>
        <v>9.759906510065754E-3</v>
      </c>
      <c r="P37" s="28" t="s">
        <v>175</v>
      </c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  <c r="BJ37" s="22"/>
      <c r="BK37" s="22"/>
    </row>
    <row r="38" spans="1:63" s="23" customFormat="1" ht="53.25" customHeight="1" x14ac:dyDescent="0.25">
      <c r="A38" s="14">
        <v>7</v>
      </c>
      <c r="B38" s="25" t="s">
        <v>22</v>
      </c>
      <c r="C38" s="14" t="s">
        <v>118</v>
      </c>
      <c r="D38" s="14" t="s">
        <v>176</v>
      </c>
      <c r="E38" s="14" t="s">
        <v>53</v>
      </c>
      <c r="F38" s="15">
        <v>0.52</v>
      </c>
      <c r="G38" s="16">
        <v>1804</v>
      </c>
      <c r="H38" s="17" t="s">
        <v>172</v>
      </c>
      <c r="I38" s="18" t="s">
        <v>177</v>
      </c>
      <c r="J38" s="18" t="s">
        <v>28</v>
      </c>
      <c r="K38" s="17">
        <v>431</v>
      </c>
      <c r="L38" s="17" t="s">
        <v>178</v>
      </c>
      <c r="M38" s="19">
        <v>1333</v>
      </c>
      <c r="N38" s="20">
        <v>900000000</v>
      </c>
      <c r="O38" s="21">
        <f t="shared" si="0"/>
        <v>6.7568583531224446E-3</v>
      </c>
      <c r="P38" s="28" t="s">
        <v>179</v>
      </c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  <c r="BJ38" s="22"/>
      <c r="BK38" s="22"/>
    </row>
    <row r="39" spans="1:63" s="23" customFormat="1" ht="53.25" customHeight="1" x14ac:dyDescent="0.25">
      <c r="A39" s="14">
        <v>7</v>
      </c>
      <c r="B39" s="25" t="s">
        <v>22</v>
      </c>
      <c r="C39" s="14" t="s">
        <v>118</v>
      </c>
      <c r="D39" s="14" t="s">
        <v>176</v>
      </c>
      <c r="E39" s="14" t="s">
        <v>53</v>
      </c>
      <c r="F39" s="15">
        <v>0.52</v>
      </c>
      <c r="G39" s="16">
        <v>1804</v>
      </c>
      <c r="H39" s="17" t="s">
        <v>172</v>
      </c>
      <c r="I39" s="18" t="s">
        <v>115</v>
      </c>
      <c r="J39" s="18" t="s">
        <v>28</v>
      </c>
      <c r="K39" s="17">
        <v>430</v>
      </c>
      <c r="L39" s="17" t="s">
        <v>180</v>
      </c>
      <c r="M39" s="19">
        <v>112</v>
      </c>
      <c r="N39" s="20">
        <v>100000000</v>
      </c>
      <c r="O39" s="21">
        <f t="shared" si="0"/>
        <v>7.5076203923582724E-4</v>
      </c>
      <c r="P39" s="28" t="s">
        <v>181</v>
      </c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  <c r="BJ39" s="22"/>
      <c r="BK39" s="22"/>
    </row>
    <row r="40" spans="1:63" s="23" customFormat="1" ht="53.25" customHeight="1" x14ac:dyDescent="0.25">
      <c r="A40" s="14">
        <v>7</v>
      </c>
      <c r="B40" s="25" t="s">
        <v>22</v>
      </c>
      <c r="C40" s="14" t="s">
        <v>118</v>
      </c>
      <c r="D40" s="14" t="s">
        <v>182</v>
      </c>
      <c r="E40" s="14" t="s">
        <v>53</v>
      </c>
      <c r="F40" s="15">
        <v>0.52</v>
      </c>
      <c r="G40" s="16">
        <v>1807</v>
      </c>
      <c r="H40" s="17" t="s">
        <v>183</v>
      </c>
      <c r="I40" s="18" t="s">
        <v>173</v>
      </c>
      <c r="J40" s="18" t="s">
        <v>28</v>
      </c>
      <c r="K40" s="17">
        <v>436</v>
      </c>
      <c r="L40" s="17" t="s">
        <v>184</v>
      </c>
      <c r="M40" s="19">
        <v>18</v>
      </c>
      <c r="N40" s="20">
        <v>1700000000</v>
      </c>
      <c r="O40" s="21">
        <f t="shared" si="0"/>
        <v>1.2762954667009063E-2</v>
      </c>
      <c r="P40" s="28" t="s">
        <v>185</v>
      </c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</row>
    <row r="41" spans="1:63" s="23" customFormat="1" ht="53.25" customHeight="1" x14ac:dyDescent="0.25">
      <c r="A41" s="14">
        <v>7</v>
      </c>
      <c r="B41" s="25" t="s">
        <v>22</v>
      </c>
      <c r="C41" s="14" t="s">
        <v>118</v>
      </c>
      <c r="D41" s="14" t="s">
        <v>186</v>
      </c>
      <c r="E41" s="14" t="s">
        <v>53</v>
      </c>
      <c r="F41" s="15">
        <v>0.52</v>
      </c>
      <c r="G41" s="16">
        <v>1807</v>
      </c>
      <c r="H41" s="17" t="s">
        <v>183</v>
      </c>
      <c r="I41" s="18" t="s">
        <v>187</v>
      </c>
      <c r="J41" s="18" t="s">
        <v>28</v>
      </c>
      <c r="K41" s="17">
        <v>435</v>
      </c>
      <c r="L41" s="17" t="s">
        <v>188</v>
      </c>
      <c r="M41" s="19">
        <v>28</v>
      </c>
      <c r="N41" s="20">
        <v>900000000</v>
      </c>
      <c r="O41" s="21">
        <f t="shared" si="0"/>
        <v>6.7568583531224446E-3</v>
      </c>
      <c r="P41" s="28" t="s">
        <v>189</v>
      </c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/>
      <c r="BI41" s="22"/>
      <c r="BJ41" s="22"/>
      <c r="BK41" s="22"/>
    </row>
    <row r="42" spans="1:63" s="23" customFormat="1" ht="69" customHeight="1" x14ac:dyDescent="0.25">
      <c r="A42" s="14">
        <v>7</v>
      </c>
      <c r="B42" s="25" t="s">
        <v>22</v>
      </c>
      <c r="C42" s="14" t="s">
        <v>118</v>
      </c>
      <c r="D42" s="14" t="s">
        <v>176</v>
      </c>
      <c r="E42" s="14" t="s">
        <v>53</v>
      </c>
      <c r="F42" s="15">
        <v>0.52</v>
      </c>
      <c r="G42" s="16">
        <v>1807</v>
      </c>
      <c r="H42" s="17" t="s">
        <v>183</v>
      </c>
      <c r="I42" s="18" t="s">
        <v>190</v>
      </c>
      <c r="J42" s="18" t="s">
        <v>28</v>
      </c>
      <c r="K42" s="17">
        <v>433</v>
      </c>
      <c r="L42" s="17" t="s">
        <v>191</v>
      </c>
      <c r="M42" s="19">
        <v>506</v>
      </c>
      <c r="N42" s="20">
        <v>400000000</v>
      </c>
      <c r="O42" s="21">
        <f t="shared" si="0"/>
        <v>3.003048156943309E-3</v>
      </c>
      <c r="P42" s="28" t="s">
        <v>192</v>
      </c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</row>
    <row r="43" spans="1:63" s="23" customFormat="1" ht="53.25" customHeight="1" x14ac:dyDescent="0.25">
      <c r="A43" s="14">
        <v>7</v>
      </c>
      <c r="B43" s="25" t="s">
        <v>22</v>
      </c>
      <c r="C43" s="14" t="s">
        <v>112</v>
      </c>
      <c r="D43" s="14" t="s">
        <v>193</v>
      </c>
      <c r="E43" s="14" t="s">
        <v>53</v>
      </c>
      <c r="F43" s="15">
        <v>0.52</v>
      </c>
      <c r="G43" s="16">
        <v>1807</v>
      </c>
      <c r="H43" s="17" t="s">
        <v>183</v>
      </c>
      <c r="I43" s="18" t="s">
        <v>194</v>
      </c>
      <c r="J43" s="18" t="s">
        <v>28</v>
      </c>
      <c r="K43" s="17">
        <v>434</v>
      </c>
      <c r="L43" s="17" t="s">
        <v>195</v>
      </c>
      <c r="M43" s="19">
        <v>4</v>
      </c>
      <c r="N43" s="20">
        <v>120000000</v>
      </c>
      <c r="O43" s="21">
        <f t="shared" si="0"/>
        <v>9.0091444708299264E-4</v>
      </c>
      <c r="P43" s="28" t="s">
        <v>196</v>
      </c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22"/>
      <c r="AP43" s="22"/>
      <c r="AQ43" s="22"/>
      <c r="AR43" s="22"/>
      <c r="AS43" s="22"/>
      <c r="AT43" s="22"/>
      <c r="AU43" s="22"/>
      <c r="AV43" s="22"/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/>
      <c r="BI43" s="22"/>
      <c r="BJ43" s="22"/>
      <c r="BK43" s="22"/>
    </row>
    <row r="44" spans="1:63" s="23" customFormat="1" ht="53.25" customHeight="1" x14ac:dyDescent="0.25">
      <c r="A44" s="14">
        <v>7</v>
      </c>
      <c r="B44" s="25" t="s">
        <v>22</v>
      </c>
      <c r="C44" s="14" t="s">
        <v>112</v>
      </c>
      <c r="D44" s="14" t="s">
        <v>197</v>
      </c>
      <c r="E44" s="14" t="s">
        <v>53</v>
      </c>
      <c r="F44" s="15">
        <v>0.52</v>
      </c>
      <c r="G44" s="16">
        <v>1814</v>
      </c>
      <c r="H44" s="17" t="s">
        <v>198</v>
      </c>
      <c r="I44" s="18" t="s">
        <v>199</v>
      </c>
      <c r="J44" s="18" t="s">
        <v>28</v>
      </c>
      <c r="K44" s="17">
        <v>476</v>
      </c>
      <c r="L44" s="16" t="s">
        <v>200</v>
      </c>
      <c r="M44" s="19">
        <v>10</v>
      </c>
      <c r="N44" s="20">
        <v>400000000</v>
      </c>
      <c r="O44" s="21">
        <f t="shared" si="0"/>
        <v>3.003048156943309E-3</v>
      </c>
      <c r="P44" s="29" t="s">
        <v>201</v>
      </c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22"/>
      <c r="AP44" s="22"/>
      <c r="AQ44" s="22"/>
      <c r="AR44" s="22"/>
      <c r="AS44" s="22"/>
      <c r="AT44" s="22"/>
      <c r="AU44" s="22"/>
      <c r="AV44" s="22"/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/>
      <c r="BI44" s="22"/>
      <c r="BJ44" s="22"/>
      <c r="BK44" s="22"/>
    </row>
    <row r="45" spans="1:63" s="23" customFormat="1" ht="53.25" customHeight="1" x14ac:dyDescent="0.25">
      <c r="A45" s="14">
        <v>7</v>
      </c>
      <c r="B45" s="25" t="s">
        <v>22</v>
      </c>
      <c r="C45" s="14" t="s">
        <v>112</v>
      </c>
      <c r="D45" s="14" t="s">
        <v>197</v>
      </c>
      <c r="E45" s="14" t="s">
        <v>53</v>
      </c>
      <c r="F45" s="15">
        <v>0.52</v>
      </c>
      <c r="G45" s="16">
        <v>1814</v>
      </c>
      <c r="H45" s="17" t="s">
        <v>198</v>
      </c>
      <c r="I45" s="18" t="s">
        <v>202</v>
      </c>
      <c r="J45" s="18" t="s">
        <v>28</v>
      </c>
      <c r="K45" s="17">
        <v>473</v>
      </c>
      <c r="L45" s="16" t="s">
        <v>203</v>
      </c>
      <c r="M45" s="33">
        <v>1</v>
      </c>
      <c r="N45" s="20">
        <f>2200000000+1618125000+195875000</f>
        <v>4014000000</v>
      </c>
      <c r="O45" s="21">
        <f t="shared" si="0"/>
        <v>3.0135588254926102E-2</v>
      </c>
      <c r="P45" s="29" t="s">
        <v>204</v>
      </c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/>
      <c r="BI45" s="22"/>
      <c r="BJ45" s="22"/>
      <c r="BK45" s="22"/>
    </row>
    <row r="46" spans="1:63" s="23" customFormat="1" ht="53.25" customHeight="1" x14ac:dyDescent="0.25">
      <c r="A46" s="14">
        <v>7</v>
      </c>
      <c r="B46" s="25" t="s">
        <v>22</v>
      </c>
      <c r="C46" s="14" t="s">
        <v>118</v>
      </c>
      <c r="D46" s="14" t="s">
        <v>205</v>
      </c>
      <c r="E46" s="14" t="s">
        <v>53</v>
      </c>
      <c r="F46" s="15">
        <v>0.52</v>
      </c>
      <c r="G46" s="16">
        <v>1814</v>
      </c>
      <c r="H46" s="17" t="s">
        <v>198</v>
      </c>
      <c r="I46" s="18" t="s">
        <v>190</v>
      </c>
      <c r="J46" s="18" t="s">
        <v>28</v>
      </c>
      <c r="K46" s="17">
        <v>472</v>
      </c>
      <c r="L46" s="18" t="s">
        <v>206</v>
      </c>
      <c r="M46" s="19">
        <v>945</v>
      </c>
      <c r="N46" s="20">
        <v>824000000</v>
      </c>
      <c r="O46" s="21">
        <f t="shared" si="0"/>
        <v>6.1862792033032157E-3</v>
      </c>
      <c r="P46" s="34" t="s">
        <v>207</v>
      </c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/>
      <c r="BI46" s="22"/>
      <c r="BJ46" s="22"/>
      <c r="BK46" s="22"/>
    </row>
    <row r="47" spans="1:63" s="23" customFormat="1" ht="53.25" customHeight="1" x14ac:dyDescent="0.25">
      <c r="A47" s="14">
        <v>7</v>
      </c>
      <c r="B47" s="25" t="s">
        <v>22</v>
      </c>
      <c r="C47" s="14" t="s">
        <v>118</v>
      </c>
      <c r="D47" s="14" t="s">
        <v>208</v>
      </c>
      <c r="E47" s="14" t="s">
        <v>53</v>
      </c>
      <c r="F47" s="15">
        <v>0.52</v>
      </c>
      <c r="G47" s="18">
        <v>1814</v>
      </c>
      <c r="H47" s="17" t="s">
        <v>198</v>
      </c>
      <c r="I47" s="18" t="s">
        <v>209</v>
      </c>
      <c r="J47" s="18" t="s">
        <v>28</v>
      </c>
      <c r="K47" s="17">
        <v>475</v>
      </c>
      <c r="L47" s="18" t="s">
        <v>210</v>
      </c>
      <c r="M47" s="19">
        <v>230</v>
      </c>
      <c r="N47" s="20">
        <v>2900000000</v>
      </c>
      <c r="O47" s="21">
        <f t="shared" si="0"/>
        <v>2.177209913783899E-2</v>
      </c>
      <c r="P47" s="34" t="s">
        <v>211</v>
      </c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</row>
    <row r="48" spans="1:63" s="23" customFormat="1" ht="53.25" customHeight="1" x14ac:dyDescent="0.25">
      <c r="A48" s="14">
        <v>7</v>
      </c>
      <c r="B48" s="25" t="s">
        <v>22</v>
      </c>
      <c r="C48" s="14" t="s">
        <v>212</v>
      </c>
      <c r="D48" s="14" t="s">
        <v>213</v>
      </c>
      <c r="E48" s="14" t="s">
        <v>53</v>
      </c>
      <c r="F48" s="15">
        <v>0.52</v>
      </c>
      <c r="G48" s="16">
        <v>1820</v>
      </c>
      <c r="H48" s="17" t="s">
        <v>214</v>
      </c>
      <c r="I48" s="18" t="s">
        <v>215</v>
      </c>
      <c r="J48" s="18" t="s">
        <v>28</v>
      </c>
      <c r="K48" s="17">
        <v>420</v>
      </c>
      <c r="L48" s="17" t="s">
        <v>216</v>
      </c>
      <c r="M48" s="19">
        <v>99</v>
      </c>
      <c r="N48" s="20">
        <v>1200000000</v>
      </c>
      <c r="O48" s="21">
        <f t="shared" si="0"/>
        <v>9.0091444708299256E-3</v>
      </c>
      <c r="P48" s="28" t="s">
        <v>217</v>
      </c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  <c r="AO48" s="22"/>
      <c r="AP48" s="22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/>
      <c r="BF48" s="22"/>
      <c r="BG48" s="22"/>
      <c r="BH48" s="22"/>
      <c r="BI48" s="22"/>
      <c r="BJ48" s="22"/>
      <c r="BK48" s="22"/>
    </row>
    <row r="49" spans="1:63" s="23" customFormat="1" ht="53.25" customHeight="1" x14ac:dyDescent="0.25">
      <c r="A49" s="14">
        <v>7</v>
      </c>
      <c r="B49" s="25" t="s">
        <v>22</v>
      </c>
      <c r="C49" s="14" t="s">
        <v>212</v>
      </c>
      <c r="D49" s="14" t="s">
        <v>218</v>
      </c>
      <c r="E49" s="14" t="s">
        <v>53</v>
      </c>
      <c r="F49" s="15">
        <v>0.52</v>
      </c>
      <c r="G49" s="16">
        <v>1820</v>
      </c>
      <c r="H49" s="17" t="s">
        <v>214</v>
      </c>
      <c r="I49" s="18" t="s">
        <v>219</v>
      </c>
      <c r="J49" s="18" t="s">
        <v>28</v>
      </c>
      <c r="K49" s="17">
        <v>422</v>
      </c>
      <c r="L49" s="17" t="s">
        <v>220</v>
      </c>
      <c r="M49" s="19">
        <v>150</v>
      </c>
      <c r="N49" s="20">
        <v>1700000000</v>
      </c>
      <c r="O49" s="21">
        <f t="shared" si="0"/>
        <v>1.2762954667009063E-2</v>
      </c>
      <c r="P49" s="28" t="s">
        <v>221</v>
      </c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  <c r="AQ49" s="22"/>
      <c r="AR49" s="22"/>
      <c r="AS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22"/>
      <c r="BF49" s="22"/>
      <c r="BG49" s="22"/>
      <c r="BH49" s="22"/>
      <c r="BI49" s="22"/>
      <c r="BJ49" s="22"/>
      <c r="BK49" s="22"/>
    </row>
    <row r="50" spans="1:63" s="23" customFormat="1" ht="53.25" customHeight="1" x14ac:dyDescent="0.25">
      <c r="A50" s="14">
        <v>7</v>
      </c>
      <c r="B50" s="25" t="s">
        <v>22</v>
      </c>
      <c r="C50" s="14" t="s">
        <v>112</v>
      </c>
      <c r="D50" s="14" t="s">
        <v>222</v>
      </c>
      <c r="E50" s="14" t="s">
        <v>53</v>
      </c>
      <c r="F50" s="15">
        <v>0.52</v>
      </c>
      <c r="G50" s="16">
        <v>1828</v>
      </c>
      <c r="H50" s="17" t="s">
        <v>223</v>
      </c>
      <c r="I50" s="18" t="s">
        <v>224</v>
      </c>
      <c r="J50" s="18" t="s">
        <v>28</v>
      </c>
      <c r="K50" s="17">
        <v>468</v>
      </c>
      <c r="L50" s="16" t="s">
        <v>225</v>
      </c>
      <c r="M50" s="19">
        <v>1049</v>
      </c>
      <c r="N50" s="20">
        <v>3000000000</v>
      </c>
      <c r="O50" s="21">
        <f t="shared" si="0"/>
        <v>2.2522861177074815E-2</v>
      </c>
      <c r="P50" s="29" t="s">
        <v>226</v>
      </c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2"/>
      <c r="BH50" s="22"/>
      <c r="BI50" s="22"/>
      <c r="BJ50" s="22"/>
      <c r="BK50" s="22"/>
    </row>
    <row r="51" spans="1:63" s="23" customFormat="1" ht="53.25" customHeight="1" x14ac:dyDescent="0.25">
      <c r="A51" s="14">
        <v>7</v>
      </c>
      <c r="B51" s="25" t="s">
        <v>22</v>
      </c>
      <c r="C51" s="14" t="s">
        <v>112</v>
      </c>
      <c r="D51" s="14" t="s">
        <v>227</v>
      </c>
      <c r="E51" s="14" t="s">
        <v>53</v>
      </c>
      <c r="F51" s="15">
        <v>0.52</v>
      </c>
      <c r="G51" s="16">
        <v>1828</v>
      </c>
      <c r="H51" s="17" t="s">
        <v>223</v>
      </c>
      <c r="I51" s="18" t="s">
        <v>228</v>
      </c>
      <c r="J51" s="18" t="s">
        <v>28</v>
      </c>
      <c r="K51" s="17">
        <v>469</v>
      </c>
      <c r="L51" s="16" t="s">
        <v>229</v>
      </c>
      <c r="M51" s="32">
        <v>1.1000000000000001</v>
      </c>
      <c r="N51" s="20">
        <f>19170760000+1380402000+650000000+350000000+200000000+10000000+721600000+3602000000</f>
        <v>26084762000</v>
      </c>
      <c r="O51" s="21">
        <f t="shared" si="0"/>
        <v>0.19583449112101214</v>
      </c>
      <c r="P51" s="29" t="s">
        <v>230</v>
      </c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  <c r="AQ51" s="22"/>
      <c r="AR51" s="22"/>
      <c r="AS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22"/>
      <c r="BF51" s="22"/>
      <c r="BG51" s="22"/>
      <c r="BH51" s="22"/>
      <c r="BI51" s="22"/>
      <c r="BJ51" s="22"/>
      <c r="BK51" s="22"/>
    </row>
    <row r="52" spans="1:63" s="23" customFormat="1" ht="53.25" customHeight="1" x14ac:dyDescent="0.25">
      <c r="A52" s="14">
        <v>7</v>
      </c>
      <c r="B52" s="25" t="s">
        <v>22</v>
      </c>
      <c r="C52" s="14" t="s">
        <v>112</v>
      </c>
      <c r="D52" s="14" t="s">
        <v>231</v>
      </c>
      <c r="E52" s="14" t="s">
        <v>53</v>
      </c>
      <c r="F52" s="15">
        <v>0.52</v>
      </c>
      <c r="G52" s="16">
        <v>1828</v>
      </c>
      <c r="H52" s="17" t="s">
        <v>223</v>
      </c>
      <c r="I52" s="18" t="s">
        <v>232</v>
      </c>
      <c r="J52" s="18" t="s">
        <v>28</v>
      </c>
      <c r="K52" s="17">
        <v>470</v>
      </c>
      <c r="L52" s="16" t="s">
        <v>233</v>
      </c>
      <c r="M52" s="19">
        <v>997</v>
      </c>
      <c r="N52" s="20">
        <v>300000000</v>
      </c>
      <c r="O52" s="21">
        <f t="shared" si="0"/>
        <v>2.2522861177074814E-3</v>
      </c>
      <c r="P52" s="29" t="s">
        <v>234</v>
      </c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</row>
    <row r="53" spans="1:63" s="23" customFormat="1" ht="53.25" customHeight="1" x14ac:dyDescent="0.25">
      <c r="A53" s="14">
        <v>7</v>
      </c>
      <c r="B53" s="25" t="s">
        <v>22</v>
      </c>
      <c r="C53" s="14" t="s">
        <v>118</v>
      </c>
      <c r="D53" s="14" t="s">
        <v>235</v>
      </c>
      <c r="E53" s="14" t="s">
        <v>53</v>
      </c>
      <c r="F53" s="15">
        <v>0.52</v>
      </c>
      <c r="G53" s="16">
        <v>1831</v>
      </c>
      <c r="H53" s="16" t="s">
        <v>236</v>
      </c>
      <c r="I53" s="18" t="s">
        <v>115</v>
      </c>
      <c r="J53" s="18" t="s">
        <v>28</v>
      </c>
      <c r="K53" s="17">
        <v>460</v>
      </c>
      <c r="L53" s="16" t="s">
        <v>237</v>
      </c>
      <c r="M53" s="19">
        <v>1</v>
      </c>
      <c r="N53" s="20">
        <v>915000000</v>
      </c>
      <c r="O53" s="21">
        <f t="shared" si="0"/>
        <v>6.8694726590078185E-3</v>
      </c>
      <c r="P53" s="29" t="s">
        <v>238</v>
      </c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2"/>
      <c r="AX53" s="22"/>
      <c r="AY53" s="22"/>
      <c r="AZ53" s="22"/>
      <c r="BA53" s="22"/>
      <c r="BB53" s="22"/>
      <c r="BC53" s="22"/>
      <c r="BD53" s="22"/>
      <c r="BE53" s="22"/>
      <c r="BF53" s="22"/>
      <c r="BG53" s="22"/>
      <c r="BH53" s="22"/>
      <c r="BI53" s="22"/>
      <c r="BJ53" s="22"/>
      <c r="BK53" s="22"/>
    </row>
    <row r="54" spans="1:63" s="23" customFormat="1" ht="53.25" customHeight="1" x14ac:dyDescent="0.25">
      <c r="A54" s="14">
        <v>7</v>
      </c>
      <c r="B54" s="25" t="s">
        <v>22</v>
      </c>
      <c r="C54" s="14" t="s">
        <v>118</v>
      </c>
      <c r="D54" s="14" t="s">
        <v>235</v>
      </c>
      <c r="E54" s="14" t="s">
        <v>53</v>
      </c>
      <c r="F54" s="15">
        <v>0.52</v>
      </c>
      <c r="G54" s="16">
        <v>1831</v>
      </c>
      <c r="H54" s="16" t="s">
        <v>236</v>
      </c>
      <c r="I54" s="18" t="s">
        <v>115</v>
      </c>
      <c r="J54" s="18" t="s">
        <v>28</v>
      </c>
      <c r="K54" s="17">
        <v>461</v>
      </c>
      <c r="L54" s="16" t="s">
        <v>239</v>
      </c>
      <c r="M54" s="19">
        <v>1</v>
      </c>
      <c r="N54" s="20">
        <v>300000000</v>
      </c>
      <c r="O54" s="21">
        <f t="shared" si="0"/>
        <v>2.2522861177074814E-3</v>
      </c>
      <c r="P54" s="29" t="s">
        <v>240</v>
      </c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  <c r="AQ54" s="22"/>
      <c r="AR54" s="22"/>
      <c r="AS54" s="22"/>
      <c r="AT54" s="22"/>
      <c r="AU54" s="22"/>
      <c r="AV54" s="22"/>
      <c r="AW54" s="22"/>
      <c r="AX54" s="22"/>
      <c r="AY54" s="22"/>
      <c r="AZ54" s="22"/>
      <c r="BA54" s="22"/>
      <c r="BB54" s="22"/>
      <c r="BC54" s="22"/>
      <c r="BD54" s="22"/>
      <c r="BE54" s="22"/>
      <c r="BF54" s="22"/>
      <c r="BG54" s="22"/>
      <c r="BH54" s="22"/>
      <c r="BI54" s="22"/>
      <c r="BJ54" s="22"/>
      <c r="BK54" s="22"/>
    </row>
    <row r="55" spans="1:63" s="23" customFormat="1" ht="53.25" customHeight="1" x14ac:dyDescent="0.25">
      <c r="A55" s="14">
        <v>7</v>
      </c>
      <c r="B55" s="25" t="s">
        <v>22</v>
      </c>
      <c r="C55" s="14" t="s">
        <v>118</v>
      </c>
      <c r="D55" s="14" t="s">
        <v>235</v>
      </c>
      <c r="E55" s="14" t="s">
        <v>53</v>
      </c>
      <c r="F55" s="15">
        <v>0.52</v>
      </c>
      <c r="G55" s="16">
        <v>1831</v>
      </c>
      <c r="H55" s="16" t="s">
        <v>236</v>
      </c>
      <c r="I55" s="18" t="s">
        <v>115</v>
      </c>
      <c r="J55" s="18" t="s">
        <v>28</v>
      </c>
      <c r="K55" s="17">
        <v>462</v>
      </c>
      <c r="L55" s="30" t="s">
        <v>241</v>
      </c>
      <c r="M55" s="19">
        <v>1</v>
      </c>
      <c r="N55" s="20">
        <v>250000000</v>
      </c>
      <c r="O55" s="21">
        <f t="shared" si="0"/>
        <v>1.876905098089568E-3</v>
      </c>
      <c r="P55" s="31" t="s">
        <v>242</v>
      </c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2"/>
      <c r="AX55" s="22"/>
      <c r="AY55" s="22"/>
      <c r="AZ55" s="22"/>
      <c r="BA55" s="22"/>
      <c r="BB55" s="22"/>
      <c r="BC55" s="22"/>
      <c r="BD55" s="22"/>
      <c r="BE55" s="22"/>
      <c r="BF55" s="22"/>
      <c r="BG55" s="22"/>
      <c r="BH55" s="22"/>
      <c r="BI55" s="22"/>
      <c r="BJ55" s="22"/>
      <c r="BK55" s="22"/>
    </row>
    <row r="56" spans="1:63" s="23" customFormat="1" ht="53.25" customHeight="1" x14ac:dyDescent="0.25">
      <c r="A56" s="14">
        <v>7</v>
      </c>
      <c r="B56" s="25" t="s">
        <v>22</v>
      </c>
      <c r="C56" s="14" t="s">
        <v>118</v>
      </c>
      <c r="D56" s="14" t="s">
        <v>235</v>
      </c>
      <c r="E56" s="14" t="s">
        <v>53</v>
      </c>
      <c r="F56" s="15">
        <v>0.52</v>
      </c>
      <c r="G56" s="16">
        <v>1831</v>
      </c>
      <c r="H56" s="17" t="s">
        <v>236</v>
      </c>
      <c r="I56" s="18" t="s">
        <v>115</v>
      </c>
      <c r="J56" s="18" t="s">
        <v>28</v>
      </c>
      <c r="K56" s="17">
        <v>463</v>
      </c>
      <c r="L56" s="16" t="s">
        <v>243</v>
      </c>
      <c r="M56" s="19">
        <v>1</v>
      </c>
      <c r="N56" s="20">
        <v>250000000</v>
      </c>
      <c r="O56" s="21">
        <f t="shared" si="0"/>
        <v>1.876905098089568E-3</v>
      </c>
      <c r="P56" s="29" t="s">
        <v>244</v>
      </c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</row>
    <row r="57" spans="1:63" s="23" customFormat="1" ht="53.25" customHeight="1" x14ac:dyDescent="0.25">
      <c r="A57" s="14">
        <v>7</v>
      </c>
      <c r="B57" s="25" t="s">
        <v>22</v>
      </c>
      <c r="C57" s="14" t="s">
        <v>118</v>
      </c>
      <c r="D57" s="14" t="s">
        <v>245</v>
      </c>
      <c r="E57" s="14" t="s">
        <v>53</v>
      </c>
      <c r="F57" s="15">
        <v>0.52</v>
      </c>
      <c r="G57" s="16">
        <v>1833</v>
      </c>
      <c r="H57" s="17" t="s">
        <v>246</v>
      </c>
      <c r="I57" s="18" t="s">
        <v>247</v>
      </c>
      <c r="J57" s="18" t="s">
        <v>28</v>
      </c>
      <c r="K57" s="17">
        <v>465</v>
      </c>
      <c r="L57" s="16" t="s">
        <v>248</v>
      </c>
      <c r="M57" s="19">
        <v>5000</v>
      </c>
      <c r="N57" s="20">
        <v>300000000</v>
      </c>
      <c r="O57" s="21">
        <f t="shared" si="0"/>
        <v>2.2522861177074814E-3</v>
      </c>
      <c r="P57" s="29" t="s">
        <v>249</v>
      </c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2"/>
      <c r="AX57" s="22"/>
      <c r="AY57" s="22"/>
      <c r="AZ57" s="22"/>
      <c r="BA57" s="22"/>
      <c r="BB57" s="22"/>
      <c r="BC57" s="22"/>
      <c r="BD57" s="22"/>
      <c r="BE57" s="22"/>
      <c r="BF57" s="22"/>
      <c r="BG57" s="22"/>
      <c r="BH57" s="22"/>
      <c r="BI57" s="22"/>
      <c r="BJ57" s="22"/>
      <c r="BK57" s="22"/>
    </row>
    <row r="58" spans="1:63" s="23" customFormat="1" ht="53.25" customHeight="1" x14ac:dyDescent="0.25">
      <c r="A58" s="14">
        <v>7</v>
      </c>
      <c r="B58" s="25" t="s">
        <v>22</v>
      </c>
      <c r="C58" s="14" t="s">
        <v>118</v>
      </c>
      <c r="D58" s="14" t="s">
        <v>245</v>
      </c>
      <c r="E58" s="14" t="s">
        <v>53</v>
      </c>
      <c r="F58" s="15">
        <v>0.52</v>
      </c>
      <c r="G58" s="16">
        <v>1833</v>
      </c>
      <c r="H58" s="17" t="s">
        <v>246</v>
      </c>
      <c r="I58" s="18" t="s">
        <v>250</v>
      </c>
      <c r="J58" s="18" t="s">
        <v>28</v>
      </c>
      <c r="K58" s="17">
        <v>464</v>
      </c>
      <c r="L58" s="16" t="s">
        <v>251</v>
      </c>
      <c r="M58" s="19">
        <v>3240</v>
      </c>
      <c r="N58" s="20">
        <v>220000000</v>
      </c>
      <c r="O58" s="21">
        <f t="shared" si="0"/>
        <v>1.6516764863188198E-3</v>
      </c>
      <c r="P58" s="29" t="s">
        <v>252</v>
      </c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/>
      <c r="BE58" s="22"/>
      <c r="BF58" s="22"/>
      <c r="BG58" s="22"/>
      <c r="BH58" s="22"/>
      <c r="BI58" s="22"/>
      <c r="BJ58" s="22"/>
      <c r="BK58" s="22"/>
    </row>
    <row r="59" spans="1:63" s="23" customFormat="1" ht="53.25" customHeight="1" x14ac:dyDescent="0.25">
      <c r="A59" s="14">
        <v>7</v>
      </c>
      <c r="B59" s="25" t="s">
        <v>22</v>
      </c>
      <c r="C59" s="14" t="s">
        <v>118</v>
      </c>
      <c r="D59" s="14" t="s">
        <v>245</v>
      </c>
      <c r="E59" s="14" t="s">
        <v>53</v>
      </c>
      <c r="F59" s="15">
        <v>0.52</v>
      </c>
      <c r="G59" s="16">
        <v>1833</v>
      </c>
      <c r="H59" s="17" t="s">
        <v>246</v>
      </c>
      <c r="I59" s="18" t="s">
        <v>253</v>
      </c>
      <c r="J59" s="18" t="s">
        <v>28</v>
      </c>
      <c r="K59" s="17">
        <v>467</v>
      </c>
      <c r="L59" s="16" t="s">
        <v>254</v>
      </c>
      <c r="M59" s="19">
        <v>15</v>
      </c>
      <c r="N59" s="20">
        <v>300000000</v>
      </c>
      <c r="O59" s="21">
        <f t="shared" si="0"/>
        <v>2.2522861177074814E-3</v>
      </c>
      <c r="P59" s="29" t="s">
        <v>255</v>
      </c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  <c r="AQ59" s="22"/>
      <c r="AR59" s="22"/>
      <c r="AS59" s="22"/>
      <c r="AT59" s="22"/>
      <c r="AU59" s="22"/>
      <c r="AV59" s="22"/>
      <c r="AW59" s="22"/>
      <c r="AX59" s="22"/>
      <c r="AY59" s="22"/>
      <c r="AZ59" s="22"/>
      <c r="BA59" s="22"/>
      <c r="BB59" s="22"/>
      <c r="BC59" s="22"/>
      <c r="BD59" s="22"/>
      <c r="BE59" s="22"/>
      <c r="BF59" s="22"/>
      <c r="BG59" s="22"/>
      <c r="BH59" s="22"/>
      <c r="BI59" s="22"/>
      <c r="BJ59" s="22"/>
      <c r="BK59" s="22"/>
    </row>
    <row r="60" spans="1:63" s="23" customFormat="1" ht="53.25" customHeight="1" x14ac:dyDescent="0.25">
      <c r="A60" s="14">
        <v>7</v>
      </c>
      <c r="B60" s="25" t="s">
        <v>22</v>
      </c>
      <c r="C60" s="14" t="s">
        <v>118</v>
      </c>
      <c r="D60" s="14" t="s">
        <v>245</v>
      </c>
      <c r="E60" s="14" t="s">
        <v>53</v>
      </c>
      <c r="F60" s="15">
        <v>0.52</v>
      </c>
      <c r="G60" s="16">
        <v>1833</v>
      </c>
      <c r="H60" s="16" t="s">
        <v>246</v>
      </c>
      <c r="I60" s="18" t="s">
        <v>256</v>
      </c>
      <c r="J60" s="18" t="s">
        <v>28</v>
      </c>
      <c r="K60" s="17">
        <v>466</v>
      </c>
      <c r="L60" s="16" t="s">
        <v>257</v>
      </c>
      <c r="M60" s="19">
        <v>1</v>
      </c>
      <c r="N60" s="20">
        <v>200000000</v>
      </c>
      <c r="O60" s="21">
        <f t="shared" si="0"/>
        <v>1.5015240784716545E-3</v>
      </c>
      <c r="P60" s="29" t="s">
        <v>258</v>
      </c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  <c r="AN60" s="22"/>
      <c r="AO60" s="22"/>
      <c r="AP60" s="22"/>
      <c r="AQ60" s="22"/>
      <c r="AR60" s="22"/>
      <c r="AS60" s="22"/>
      <c r="AT60" s="22"/>
      <c r="AU60" s="22"/>
      <c r="AV60" s="22"/>
      <c r="AW60" s="22"/>
      <c r="AX60" s="22"/>
      <c r="AY60" s="22"/>
      <c r="AZ60" s="22"/>
      <c r="BA60" s="22"/>
      <c r="BB60" s="22"/>
      <c r="BC60" s="22"/>
      <c r="BD60" s="22"/>
      <c r="BE60" s="22"/>
      <c r="BF60" s="22"/>
      <c r="BG60" s="22"/>
      <c r="BH60" s="22"/>
      <c r="BI60" s="22"/>
      <c r="BJ60" s="22"/>
      <c r="BK60" s="22"/>
    </row>
    <row r="61" spans="1:63" s="23" customFormat="1" ht="53.25" customHeight="1" x14ac:dyDescent="0.25">
      <c r="A61" s="14">
        <v>7</v>
      </c>
      <c r="B61" s="25" t="s">
        <v>22</v>
      </c>
      <c r="C61" s="14" t="s">
        <v>118</v>
      </c>
      <c r="D61" s="14" t="s">
        <v>259</v>
      </c>
      <c r="E61" s="14" t="s">
        <v>53</v>
      </c>
      <c r="F61" s="15">
        <v>0.52</v>
      </c>
      <c r="G61" s="16">
        <v>1836</v>
      </c>
      <c r="H61" s="17" t="s">
        <v>260</v>
      </c>
      <c r="I61" s="18" t="s">
        <v>261</v>
      </c>
      <c r="J61" s="18" t="s">
        <v>28</v>
      </c>
      <c r="K61" s="17">
        <v>455</v>
      </c>
      <c r="L61" s="17" t="s">
        <v>262</v>
      </c>
      <c r="M61" s="19">
        <v>1</v>
      </c>
      <c r="N61" s="20">
        <v>1000000000</v>
      </c>
      <c r="O61" s="21">
        <f t="shared" si="0"/>
        <v>7.5076203923582722E-3</v>
      </c>
      <c r="P61" s="28" t="s">
        <v>263</v>
      </c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  <c r="AO61" s="22"/>
      <c r="AP61" s="22"/>
      <c r="AQ61" s="22"/>
      <c r="AR61" s="22"/>
      <c r="AS61" s="22"/>
      <c r="AT61" s="22"/>
      <c r="AU61" s="22"/>
      <c r="AV61" s="22"/>
      <c r="AW61" s="22"/>
      <c r="AX61" s="22"/>
      <c r="AY61" s="22"/>
      <c r="AZ61" s="22"/>
      <c r="BA61" s="22"/>
      <c r="BB61" s="22"/>
      <c r="BC61" s="22"/>
      <c r="BD61" s="22"/>
      <c r="BE61" s="22"/>
      <c r="BF61" s="22"/>
      <c r="BG61" s="22"/>
      <c r="BH61" s="22"/>
      <c r="BI61" s="22"/>
      <c r="BJ61" s="22"/>
      <c r="BK61" s="22"/>
    </row>
    <row r="62" spans="1:63" s="23" customFormat="1" ht="53.25" customHeight="1" x14ac:dyDescent="0.25">
      <c r="A62" s="14">
        <v>7</v>
      </c>
      <c r="B62" s="25" t="s">
        <v>22</v>
      </c>
      <c r="C62" s="14" t="s">
        <v>118</v>
      </c>
      <c r="D62" s="14" t="s">
        <v>259</v>
      </c>
      <c r="E62" s="14" t="s">
        <v>53</v>
      </c>
      <c r="F62" s="15">
        <v>0.52</v>
      </c>
      <c r="G62" s="16">
        <v>1836</v>
      </c>
      <c r="H62" s="17" t="s">
        <v>260</v>
      </c>
      <c r="I62" s="18" t="s">
        <v>264</v>
      </c>
      <c r="J62" s="18" t="s">
        <v>28</v>
      </c>
      <c r="K62" s="17">
        <v>454</v>
      </c>
      <c r="L62" s="17" t="s">
        <v>265</v>
      </c>
      <c r="M62" s="19">
        <v>1594</v>
      </c>
      <c r="N62" s="20">
        <v>450000000</v>
      </c>
      <c r="O62" s="21">
        <f t="shared" si="0"/>
        <v>3.3784291765612223E-3</v>
      </c>
      <c r="P62" s="28" t="s">
        <v>266</v>
      </c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  <c r="AN62" s="22"/>
      <c r="AO62" s="22"/>
      <c r="AP62" s="22"/>
      <c r="AQ62" s="22"/>
      <c r="AR62" s="22"/>
      <c r="AS62" s="22"/>
      <c r="AT62" s="22"/>
      <c r="AU62" s="22"/>
      <c r="AV62" s="22"/>
      <c r="AW62" s="22"/>
      <c r="AX62" s="22"/>
      <c r="AY62" s="22"/>
      <c r="AZ62" s="22"/>
      <c r="BA62" s="22"/>
      <c r="BB62" s="22"/>
      <c r="BC62" s="22"/>
      <c r="BD62" s="22"/>
      <c r="BE62" s="22"/>
      <c r="BF62" s="22"/>
      <c r="BG62" s="22"/>
      <c r="BH62" s="22"/>
      <c r="BI62" s="22"/>
      <c r="BJ62" s="22"/>
      <c r="BK62" s="22"/>
    </row>
    <row r="63" spans="1:63" s="23" customFormat="1" ht="53.25" customHeight="1" x14ac:dyDescent="0.25">
      <c r="A63" s="14">
        <v>7</v>
      </c>
      <c r="B63" s="25" t="s">
        <v>22</v>
      </c>
      <c r="C63" s="14" t="s">
        <v>118</v>
      </c>
      <c r="D63" s="14" t="s">
        <v>259</v>
      </c>
      <c r="E63" s="14" t="s">
        <v>53</v>
      </c>
      <c r="F63" s="15">
        <v>0.52</v>
      </c>
      <c r="G63" s="16">
        <v>1836</v>
      </c>
      <c r="H63" s="17" t="s">
        <v>260</v>
      </c>
      <c r="I63" s="18" t="s">
        <v>125</v>
      </c>
      <c r="J63" s="18" t="s">
        <v>28</v>
      </c>
      <c r="K63" s="17">
        <v>456</v>
      </c>
      <c r="L63" s="17" t="s">
        <v>267</v>
      </c>
      <c r="M63" s="19">
        <v>1934</v>
      </c>
      <c r="N63" s="20">
        <v>300000000</v>
      </c>
      <c r="O63" s="21">
        <f t="shared" si="0"/>
        <v>2.2522861177074814E-3</v>
      </c>
      <c r="P63" s="28" t="s">
        <v>268</v>
      </c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  <c r="AN63" s="22"/>
      <c r="AO63" s="22"/>
      <c r="AP63" s="22"/>
      <c r="AQ63" s="22"/>
      <c r="AR63" s="22"/>
      <c r="AS63" s="22"/>
      <c r="AT63" s="22"/>
      <c r="AU63" s="22"/>
      <c r="AV63" s="22"/>
      <c r="AW63" s="22"/>
      <c r="AX63" s="22"/>
      <c r="AY63" s="22"/>
      <c r="AZ63" s="22"/>
      <c r="BA63" s="22"/>
      <c r="BB63" s="22"/>
      <c r="BC63" s="22"/>
      <c r="BD63" s="22"/>
      <c r="BE63" s="22"/>
      <c r="BF63" s="22"/>
      <c r="BG63" s="22"/>
      <c r="BH63" s="22"/>
      <c r="BI63" s="22"/>
      <c r="BJ63" s="22"/>
      <c r="BK63" s="22"/>
    </row>
    <row r="64" spans="1:63" s="23" customFormat="1" ht="53.25" customHeight="1" x14ac:dyDescent="0.25">
      <c r="A64" s="14">
        <v>7</v>
      </c>
      <c r="B64" s="25" t="s">
        <v>22</v>
      </c>
      <c r="C64" s="14" t="s">
        <v>112</v>
      </c>
      <c r="D64" s="14" t="s">
        <v>269</v>
      </c>
      <c r="E64" s="14" t="s">
        <v>53</v>
      </c>
      <c r="F64" s="15">
        <v>0.52</v>
      </c>
      <c r="G64" s="16">
        <v>1837</v>
      </c>
      <c r="H64" s="17" t="s">
        <v>270</v>
      </c>
      <c r="I64" s="18" t="s">
        <v>202</v>
      </c>
      <c r="J64" s="18" t="s">
        <v>28</v>
      </c>
      <c r="K64" s="17">
        <v>447</v>
      </c>
      <c r="L64" s="17" t="s">
        <v>271</v>
      </c>
      <c r="M64" s="19">
        <v>2038</v>
      </c>
      <c r="N64" s="20">
        <v>1500000000</v>
      </c>
      <c r="O64" s="21">
        <f t="shared" si="0"/>
        <v>1.1261430588537407E-2</v>
      </c>
      <c r="P64" s="28" t="s">
        <v>272</v>
      </c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  <c r="AN64" s="22"/>
      <c r="AO64" s="22"/>
      <c r="AP64" s="22"/>
      <c r="AQ64" s="22"/>
      <c r="AR64" s="22"/>
      <c r="AS64" s="22"/>
      <c r="AT64" s="22"/>
      <c r="AU64" s="22"/>
      <c r="AV64" s="22"/>
      <c r="AW64" s="22"/>
      <c r="AX64" s="22"/>
      <c r="AY64" s="22"/>
      <c r="AZ64" s="22"/>
      <c r="BA64" s="22"/>
      <c r="BB64" s="22"/>
      <c r="BC64" s="22"/>
      <c r="BD64" s="22"/>
      <c r="BE64" s="22"/>
      <c r="BF64" s="22"/>
      <c r="BG64" s="22"/>
      <c r="BH64" s="22"/>
      <c r="BI64" s="22"/>
      <c r="BJ64" s="22"/>
      <c r="BK64" s="22"/>
    </row>
    <row r="65" spans="1:63" s="23" customFormat="1" ht="53.25" customHeight="1" x14ac:dyDescent="0.25">
      <c r="A65" s="14">
        <v>7</v>
      </c>
      <c r="B65" s="25" t="s">
        <v>22</v>
      </c>
      <c r="C65" s="14" t="s">
        <v>112</v>
      </c>
      <c r="D65" s="14" t="s">
        <v>269</v>
      </c>
      <c r="E65" s="14" t="s">
        <v>53</v>
      </c>
      <c r="F65" s="15">
        <v>0.52</v>
      </c>
      <c r="G65" s="16">
        <v>1837</v>
      </c>
      <c r="H65" s="17" t="s">
        <v>270</v>
      </c>
      <c r="I65" s="18" t="s">
        <v>199</v>
      </c>
      <c r="J65" s="18" t="s">
        <v>28</v>
      </c>
      <c r="K65" s="17">
        <v>448</v>
      </c>
      <c r="L65" s="17" t="s">
        <v>273</v>
      </c>
      <c r="M65" s="19">
        <v>5</v>
      </c>
      <c r="N65" s="20">
        <v>4500000000</v>
      </c>
      <c r="O65" s="21">
        <f t="shared" si="0"/>
        <v>3.378429176561222E-2</v>
      </c>
      <c r="P65" s="28" t="s">
        <v>274</v>
      </c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  <c r="AO65" s="22"/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2"/>
      <c r="BE65" s="22"/>
      <c r="BF65" s="22"/>
      <c r="BG65" s="22"/>
      <c r="BH65" s="22"/>
      <c r="BI65" s="22"/>
      <c r="BJ65" s="22"/>
      <c r="BK65" s="22"/>
    </row>
    <row r="66" spans="1:63" s="23" customFormat="1" ht="53.25" customHeight="1" x14ac:dyDescent="0.25">
      <c r="A66" s="14">
        <v>7</v>
      </c>
      <c r="B66" s="25" t="s">
        <v>22</v>
      </c>
      <c r="C66" s="14" t="s">
        <v>275</v>
      </c>
      <c r="D66" s="14" t="s">
        <v>276</v>
      </c>
      <c r="E66" s="14" t="s">
        <v>100</v>
      </c>
      <c r="F66" s="15">
        <v>0.45</v>
      </c>
      <c r="G66" s="16">
        <v>1838</v>
      </c>
      <c r="H66" s="17" t="s">
        <v>277</v>
      </c>
      <c r="I66" s="18" t="s">
        <v>278</v>
      </c>
      <c r="J66" s="18" t="s">
        <v>28</v>
      </c>
      <c r="K66" s="17">
        <v>477</v>
      </c>
      <c r="L66" s="16" t="s">
        <v>279</v>
      </c>
      <c r="M66" s="19">
        <v>1</v>
      </c>
      <c r="N66" s="20">
        <f>3800000000-33000000</f>
        <v>3767000000</v>
      </c>
      <c r="O66" s="21">
        <f t="shared" si="0"/>
        <v>2.8281206018013611E-2</v>
      </c>
      <c r="P66" s="29" t="s">
        <v>280</v>
      </c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  <c r="AN66" s="22"/>
      <c r="AO66" s="22"/>
      <c r="AP66" s="22"/>
      <c r="AQ66" s="22"/>
      <c r="AR66" s="22"/>
      <c r="AS66" s="22"/>
      <c r="AT66" s="22"/>
      <c r="AU66" s="22"/>
      <c r="AV66" s="22"/>
      <c r="AW66" s="22"/>
      <c r="AX66" s="22"/>
      <c r="AY66" s="22"/>
      <c r="AZ66" s="22"/>
      <c r="BA66" s="22"/>
      <c r="BB66" s="22"/>
      <c r="BC66" s="22"/>
      <c r="BD66" s="22"/>
      <c r="BE66" s="22"/>
      <c r="BF66" s="22"/>
      <c r="BG66" s="22"/>
      <c r="BH66" s="22"/>
      <c r="BI66" s="22"/>
      <c r="BJ66" s="22"/>
      <c r="BK66" s="22"/>
    </row>
    <row r="67" spans="1:63" s="23" customFormat="1" ht="90" customHeight="1" x14ac:dyDescent="0.25">
      <c r="A67" s="14">
        <v>7</v>
      </c>
      <c r="B67" s="25" t="s">
        <v>22</v>
      </c>
      <c r="C67" s="14" t="s">
        <v>281</v>
      </c>
      <c r="D67" s="14" t="s">
        <v>282</v>
      </c>
      <c r="E67" s="14" t="s">
        <v>100</v>
      </c>
      <c r="F67" s="15">
        <v>0.45</v>
      </c>
      <c r="G67" s="16">
        <v>1839</v>
      </c>
      <c r="H67" s="17" t="s">
        <v>283</v>
      </c>
      <c r="I67" s="18" t="s">
        <v>284</v>
      </c>
      <c r="J67" s="18" t="s">
        <v>28</v>
      </c>
      <c r="K67" s="17">
        <v>479</v>
      </c>
      <c r="L67" s="16" t="s">
        <v>285</v>
      </c>
      <c r="M67" s="19">
        <v>1</v>
      </c>
      <c r="N67" s="20">
        <v>11601700000</v>
      </c>
      <c r="O67" s="21">
        <f t="shared" si="0"/>
        <v>8.7101159506022957E-2</v>
      </c>
      <c r="P67" s="29" t="s">
        <v>286</v>
      </c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22"/>
      <c r="AP67" s="22"/>
      <c r="AQ67" s="22"/>
      <c r="AR67" s="22"/>
      <c r="AS67" s="22"/>
      <c r="AT67" s="22"/>
      <c r="AU67" s="22"/>
      <c r="AV67" s="22"/>
      <c r="AW67" s="22"/>
      <c r="AX67" s="22"/>
      <c r="AY67" s="22"/>
      <c r="AZ67" s="22"/>
      <c r="BA67" s="22"/>
      <c r="BB67" s="22"/>
      <c r="BC67" s="22"/>
      <c r="BD67" s="22"/>
      <c r="BE67" s="22"/>
      <c r="BF67" s="22"/>
      <c r="BG67" s="22"/>
      <c r="BH67" s="22"/>
      <c r="BI67" s="22"/>
      <c r="BJ67" s="22"/>
      <c r="BK67" s="22"/>
    </row>
    <row r="68" spans="1:63" s="23" customFormat="1" ht="53.25" customHeight="1" x14ac:dyDescent="0.25">
      <c r="A68" s="14">
        <v>7</v>
      </c>
      <c r="B68" s="25" t="s">
        <v>22</v>
      </c>
      <c r="C68" s="14" t="s">
        <v>287</v>
      </c>
      <c r="D68" s="14" t="s">
        <v>288</v>
      </c>
      <c r="E68" s="14" t="s">
        <v>25</v>
      </c>
      <c r="F68" s="15">
        <v>0.03</v>
      </c>
      <c r="G68" s="16">
        <v>1839</v>
      </c>
      <c r="H68" s="17" t="s">
        <v>283</v>
      </c>
      <c r="I68" s="18" t="s">
        <v>289</v>
      </c>
      <c r="J68" s="18" t="s">
        <v>106</v>
      </c>
      <c r="K68" s="17">
        <v>478</v>
      </c>
      <c r="L68" s="16" t="s">
        <v>290</v>
      </c>
      <c r="M68" s="19">
        <v>1</v>
      </c>
      <c r="N68" s="20">
        <v>50000000</v>
      </c>
      <c r="O68" s="21">
        <f t="shared" si="0"/>
        <v>3.7538101961791362E-4</v>
      </c>
      <c r="P68" s="29" t="s">
        <v>290</v>
      </c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  <c r="AF68" s="22"/>
      <c r="AG68" s="22"/>
      <c r="AH68" s="22"/>
      <c r="AI68" s="22"/>
      <c r="AJ68" s="22"/>
      <c r="AK68" s="22"/>
      <c r="AL68" s="22"/>
      <c r="AM68" s="22"/>
      <c r="AN68" s="22"/>
      <c r="AO68" s="22"/>
      <c r="AP68" s="22"/>
      <c r="AQ68" s="22"/>
      <c r="AR68" s="22"/>
      <c r="AS68" s="22"/>
      <c r="AT68" s="22"/>
      <c r="AU68" s="22"/>
      <c r="AV68" s="22"/>
      <c r="AW68" s="22"/>
      <c r="AX68" s="22"/>
      <c r="AY68" s="22"/>
      <c r="AZ68" s="22"/>
      <c r="BA68" s="22"/>
      <c r="BB68" s="22"/>
      <c r="BC68" s="22"/>
      <c r="BD68" s="22"/>
      <c r="BE68" s="22"/>
      <c r="BF68" s="22"/>
      <c r="BG68" s="22"/>
      <c r="BH68" s="22"/>
      <c r="BI68" s="22"/>
      <c r="BJ68" s="22"/>
      <c r="BK68" s="22"/>
    </row>
    <row r="69" spans="1:63" s="23" customFormat="1" ht="53.25" customHeight="1" x14ac:dyDescent="0.25">
      <c r="A69" s="14">
        <v>7</v>
      </c>
      <c r="B69" s="25" t="s">
        <v>22</v>
      </c>
      <c r="C69" s="14" t="s">
        <v>118</v>
      </c>
      <c r="D69" s="14" t="s">
        <v>291</v>
      </c>
      <c r="E69" s="14" t="s">
        <v>53</v>
      </c>
      <c r="F69" s="15">
        <v>0.52</v>
      </c>
      <c r="G69" s="16">
        <v>1840</v>
      </c>
      <c r="H69" s="17" t="s">
        <v>292</v>
      </c>
      <c r="I69" s="18" t="s">
        <v>293</v>
      </c>
      <c r="J69" s="18" t="s">
        <v>28</v>
      </c>
      <c r="K69" s="17">
        <v>459</v>
      </c>
      <c r="L69" s="17" t="s">
        <v>294</v>
      </c>
      <c r="M69" s="19">
        <v>1</v>
      </c>
      <c r="N69" s="20">
        <v>375000000</v>
      </c>
      <c r="O69" s="21">
        <f t="shared" si="0"/>
        <v>2.8153576471343519E-3</v>
      </c>
      <c r="P69" s="28" t="s">
        <v>295</v>
      </c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  <c r="AF69" s="22"/>
      <c r="AG69" s="22"/>
      <c r="AH69" s="22"/>
      <c r="AI69" s="22"/>
      <c r="AJ69" s="22"/>
      <c r="AK69" s="22"/>
      <c r="AL69" s="22"/>
      <c r="AM69" s="22"/>
      <c r="AN69" s="22"/>
      <c r="AO69" s="22"/>
      <c r="AP69" s="22"/>
      <c r="AQ69" s="22"/>
      <c r="AR69" s="22"/>
      <c r="AS69" s="22"/>
      <c r="AT69" s="22"/>
      <c r="AU69" s="22"/>
      <c r="AV69" s="22"/>
      <c r="AW69" s="22"/>
      <c r="AX69" s="22"/>
      <c r="AY69" s="22"/>
      <c r="AZ69" s="22"/>
      <c r="BA69" s="22"/>
      <c r="BB69" s="22"/>
      <c r="BC69" s="22"/>
      <c r="BD69" s="22"/>
      <c r="BE69" s="22"/>
      <c r="BF69" s="22"/>
      <c r="BG69" s="22"/>
      <c r="BH69" s="22"/>
      <c r="BI69" s="22"/>
      <c r="BJ69" s="22"/>
      <c r="BK69" s="22"/>
    </row>
    <row r="70" spans="1:63" s="23" customFormat="1" ht="53.25" customHeight="1" x14ac:dyDescent="0.25">
      <c r="A70" s="14">
        <v>7</v>
      </c>
      <c r="B70" s="25" t="s">
        <v>22</v>
      </c>
      <c r="C70" s="14" t="s">
        <v>118</v>
      </c>
      <c r="D70" s="14" t="s">
        <v>296</v>
      </c>
      <c r="E70" s="14" t="s">
        <v>53</v>
      </c>
      <c r="F70" s="15">
        <v>0.52</v>
      </c>
      <c r="G70" s="16">
        <v>1840</v>
      </c>
      <c r="H70" s="17" t="s">
        <v>292</v>
      </c>
      <c r="I70" s="18" t="s">
        <v>293</v>
      </c>
      <c r="J70" s="18" t="s">
        <v>28</v>
      </c>
      <c r="K70" s="17">
        <v>458</v>
      </c>
      <c r="L70" s="17" t="s">
        <v>297</v>
      </c>
      <c r="M70" s="19">
        <v>1</v>
      </c>
      <c r="N70" s="20">
        <v>345000000</v>
      </c>
      <c r="O70" s="21">
        <f t="shared" ref="O70:O71" si="1">+N70/$N$73</f>
        <v>2.590129035363604E-3</v>
      </c>
      <c r="P70" s="28" t="s">
        <v>298</v>
      </c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  <c r="AF70" s="22"/>
      <c r="AG70" s="22"/>
      <c r="AH70" s="22"/>
      <c r="AI70" s="22"/>
      <c r="AJ70" s="22"/>
      <c r="AK70" s="22"/>
      <c r="AL70" s="22"/>
      <c r="AM70" s="22"/>
      <c r="AN70" s="22"/>
      <c r="AO70" s="22"/>
      <c r="AP70" s="22"/>
      <c r="AQ70" s="22"/>
      <c r="AR70" s="22"/>
      <c r="AS70" s="22"/>
      <c r="AT70" s="22"/>
      <c r="AU70" s="22"/>
      <c r="AV70" s="22"/>
      <c r="AW70" s="22"/>
      <c r="AX70" s="22"/>
      <c r="AY70" s="22"/>
      <c r="AZ70" s="22"/>
      <c r="BA70" s="22"/>
      <c r="BB70" s="22"/>
      <c r="BC70" s="22"/>
      <c r="BD70" s="22"/>
      <c r="BE70" s="22"/>
      <c r="BF70" s="22"/>
      <c r="BG70" s="22"/>
      <c r="BH70" s="22"/>
      <c r="BI70" s="22"/>
      <c r="BJ70" s="22"/>
      <c r="BK70" s="22"/>
    </row>
    <row r="71" spans="1:63" s="23" customFormat="1" ht="63" customHeight="1" x14ac:dyDescent="0.25">
      <c r="A71" s="14">
        <v>7</v>
      </c>
      <c r="B71" s="25" t="s">
        <v>22</v>
      </c>
      <c r="C71" s="14" t="s">
        <v>118</v>
      </c>
      <c r="D71" s="14" t="s">
        <v>299</v>
      </c>
      <c r="E71" s="14" t="s">
        <v>53</v>
      </c>
      <c r="F71" s="15">
        <v>0.52</v>
      </c>
      <c r="G71" s="16">
        <v>1840</v>
      </c>
      <c r="H71" s="17" t="s">
        <v>292</v>
      </c>
      <c r="I71" s="18" t="s">
        <v>293</v>
      </c>
      <c r="J71" s="18" t="s">
        <v>28</v>
      </c>
      <c r="K71" s="17">
        <v>457</v>
      </c>
      <c r="L71" s="16" t="s">
        <v>300</v>
      </c>
      <c r="M71" s="19">
        <v>1</v>
      </c>
      <c r="N71" s="20">
        <v>375000000</v>
      </c>
      <c r="O71" s="21">
        <f t="shared" si="1"/>
        <v>2.8153576471343519E-3</v>
      </c>
      <c r="P71" s="29" t="s">
        <v>301</v>
      </c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  <c r="AF71" s="22"/>
      <c r="AG71" s="22"/>
      <c r="AH71" s="22"/>
      <c r="AI71" s="22"/>
      <c r="AJ71" s="22"/>
      <c r="AK71" s="22"/>
      <c r="AL71" s="22"/>
      <c r="AM71" s="22"/>
      <c r="AN71" s="22"/>
      <c r="AO71" s="22"/>
      <c r="AP71" s="22"/>
      <c r="AQ71" s="22"/>
      <c r="AR71" s="22"/>
      <c r="AS71" s="22"/>
      <c r="AT71" s="22"/>
      <c r="AU71" s="22"/>
      <c r="AV71" s="22"/>
      <c r="AW71" s="22"/>
      <c r="AX71" s="22"/>
      <c r="AY71" s="22"/>
      <c r="AZ71" s="22"/>
      <c r="BA71" s="22"/>
      <c r="BB71" s="22"/>
      <c r="BC71" s="22"/>
      <c r="BD71" s="22"/>
      <c r="BE71" s="22"/>
      <c r="BF71" s="22"/>
      <c r="BG71" s="22"/>
      <c r="BH71" s="22"/>
      <c r="BI71" s="22"/>
      <c r="BJ71" s="22"/>
      <c r="BK71" s="22"/>
    </row>
    <row r="72" spans="1:63" s="1" customFormat="1" x14ac:dyDescent="0.25">
      <c r="A72" s="6"/>
      <c r="B72" s="35"/>
      <c r="C72" s="6"/>
      <c r="D72" s="6"/>
      <c r="E72" s="6"/>
      <c r="F72" s="6"/>
      <c r="G72" s="7"/>
      <c r="H72" s="6"/>
      <c r="I72" s="7"/>
      <c r="J72" s="7"/>
      <c r="K72" s="7"/>
      <c r="L72" s="6"/>
      <c r="M72" s="6"/>
      <c r="N72" s="38"/>
      <c r="O72" s="6"/>
      <c r="P72" s="6"/>
    </row>
    <row r="73" spans="1:63" x14ac:dyDescent="0.25">
      <c r="N73" s="39">
        <f>SUBTOTAL(9,N5:N72)</f>
        <v>133197997200</v>
      </c>
    </row>
  </sheetData>
  <autoFilter ref="A4:BK71"/>
  <mergeCells count="2">
    <mergeCell ref="C2:D2"/>
    <mergeCell ref="M3:P3"/>
  </mergeCells>
  <dataValidations count="1">
    <dataValidation type="list" allowBlank="1" showInputMessage="1" showErrorMessage="1" sqref="C2 D3:F3">
      <formula1>LOCALIDAD</formula1>
    </dataValidation>
  </dataValidations>
  <pageMargins left="0.7" right="0.7" top="0.75" bottom="0.75" header="0.3" footer="0.3"/>
  <pageSetup paperSize="14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1b56d242-2de2-436e-909d-5f39b3f5a13f" xsi:nil="true"/>
    <lcf76f155ced4ddcb4097134ff3c332f xmlns="1b56d242-2de2-436e-909d-5f39b3f5a13f">
      <Terms xmlns="http://schemas.microsoft.com/office/infopath/2007/PartnerControls"/>
    </lcf76f155ced4ddcb4097134ff3c332f>
    <TaxCatchAll xmlns="7d8a038c-8e47-4b9b-832c-c2703550e0d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4BBDC2E0A8F91479BDF2B4461D766C0" ma:contentTypeVersion="17" ma:contentTypeDescription="Crear nuevo documento." ma:contentTypeScope="" ma:versionID="05ea73268c4bc67fa3c0350cf9713fda">
  <xsd:schema xmlns:xsd="http://www.w3.org/2001/XMLSchema" xmlns:xs="http://www.w3.org/2001/XMLSchema" xmlns:p="http://schemas.microsoft.com/office/2006/metadata/properties" xmlns:ns2="1b56d242-2de2-436e-909d-5f39b3f5a13f" xmlns:ns3="7d8a038c-8e47-4b9b-832c-c2703550e0d5" targetNamespace="http://schemas.microsoft.com/office/2006/metadata/properties" ma:root="true" ma:fieldsID="10ba779706f0c693f1fb593cf2d49c4e" ns2:_="" ns3:_="">
    <xsd:import namespace="1b56d242-2de2-436e-909d-5f39b3f5a13f"/>
    <xsd:import namespace="7d8a038c-8e47-4b9b-832c-c2703550e0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_Flow_SignoffStatu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6d242-2de2-436e-909d-5f39b3f5a1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Flow_SignoffStatus" ma:index="21" nillable="true" ma:displayName="Estado de aprobación" ma:internalName="Estado_x0020_de_x0020_aprobaci_x00f3_n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Etiquetas de imagen" ma:readOnly="false" ma:fieldId="{5cf76f15-5ced-4ddc-b409-7134ff3c332f}" ma:taxonomyMulti="true" ma:sspId="1310d8ee-99bf-4ea4-9dbe-e9e068685e8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8a038c-8e47-4b9b-832c-c2703550e0d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16c4c8c-a1c8-4af4-a143-ea7c820d925a}" ma:internalName="TaxCatchAll" ma:showField="CatchAllData" ma:web="7d8a038c-8e47-4b9b-832c-c2703550e0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059A4D5-19E1-4B8F-A374-D5508F5A2C09}">
  <ds:schemaRefs>
    <ds:schemaRef ds:uri="http://schemas.microsoft.com/office/2006/metadata/properties"/>
    <ds:schemaRef ds:uri="http://schemas.microsoft.com/office/infopath/2007/PartnerControls"/>
    <ds:schemaRef ds:uri="1b56d242-2de2-436e-909d-5f39b3f5a13f"/>
    <ds:schemaRef ds:uri="7d8a038c-8e47-4b9b-832c-c2703550e0d5"/>
  </ds:schemaRefs>
</ds:datastoreItem>
</file>

<file path=customXml/itemProps2.xml><?xml version="1.0" encoding="utf-8"?>
<ds:datastoreItem xmlns:ds="http://schemas.openxmlformats.org/officeDocument/2006/customXml" ds:itemID="{E911734B-7922-4622-B4A8-1FBE2EF4F10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A15D3E7-2F52-47AE-8A93-103B82C0AC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b56d242-2de2-436e-909d-5f39b3f5a13f"/>
    <ds:schemaRef ds:uri="7d8a038c-8e47-4b9b-832c-c2703550e0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Hoja2</vt:lpstr>
      <vt:lpstr>PROGRAMACIÓN_2023</vt:lpstr>
      <vt:lpstr>BASE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Edilma Ruiz Vasquez</dc:creator>
  <cp:keywords/>
  <dc:description/>
  <cp:lastModifiedBy>User</cp:lastModifiedBy>
  <cp:revision/>
  <dcterms:created xsi:type="dcterms:W3CDTF">2022-11-29T22:16:56Z</dcterms:created>
  <dcterms:modified xsi:type="dcterms:W3CDTF">2023-02-03T14:40:08Z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0x010100D4BBDC2E0A8F91479BDF2B4461D766C0</vt:lpwstr>
  </property>
  <property fmtid="{D5CDD505-2E9C-101B-9397-08002B2CF9AE}" pid="3" name="MediaServiceImageTags">
    <vt:lpwstr/>
  </property>
</Properties>
</file>